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Лист1" sheetId="1" r:id="rId1"/>
    <sheet name="Лист3" sheetId="2" r:id="rId2"/>
  </sheets>
  <definedNames>
    <definedName name="А1">'Лист1'!$B$7</definedName>
    <definedName name="_xlnm.Print_Titles" localSheetId="0">'Лист1'!$7:$11</definedName>
  </definedNames>
  <calcPr fullCalcOnLoad="1" refMode="R1C1"/>
</workbook>
</file>

<file path=xl/sharedStrings.xml><?xml version="1.0" encoding="utf-8"?>
<sst xmlns="http://schemas.openxmlformats.org/spreadsheetml/2006/main" count="183" uniqueCount="144">
  <si>
    <t>УЧЕБНЫЙ ПЛАН</t>
  </si>
  <si>
    <t>Индекс</t>
  </si>
  <si>
    <t>Формы промежуточной аттестации</t>
  </si>
  <si>
    <t>Самостоятельная работа</t>
  </si>
  <si>
    <t>1 курс</t>
  </si>
  <si>
    <t>Всего за 1 курс</t>
  </si>
  <si>
    <t>Всего за 2 курс</t>
  </si>
  <si>
    <t>3 курс</t>
  </si>
  <si>
    <t>Всего за 3 курс</t>
  </si>
  <si>
    <t>О.00</t>
  </si>
  <si>
    <t>Общеобразовательный цикл</t>
  </si>
  <si>
    <t>Базовые образовательные дисциплины</t>
  </si>
  <si>
    <t>Иностранный язык</t>
  </si>
  <si>
    <t>История</t>
  </si>
  <si>
    <t>Химия</t>
  </si>
  <si>
    <t>Основы безопасности жизнедеятельности</t>
  </si>
  <si>
    <t>Физика</t>
  </si>
  <si>
    <t>Э</t>
  </si>
  <si>
    <t>ОП.00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</si>
  <si>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</si>
  <si>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</si>
  <si>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</si>
  <si>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</si>
  <si>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</si>
  <si>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</si>
  <si>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</si>
  <si>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</si>
  <si>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</si>
  <si>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</si>
  <si>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</si>
  <si>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</si>
  <si>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</si>
  <si>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ПМ00</t>
  </si>
  <si>
    <t>Профессиональные модули</t>
  </si>
  <si>
    <t>ПМ. 01</t>
  </si>
  <si>
    <t>Эксплуатация и техническое обслуживание сельскохозяйственных машин и оборудования</t>
  </si>
  <si>
    <t>Технологии механизированных работ в сельском хозяйстве</t>
  </si>
  <si>
    <t>Физическая культура</t>
  </si>
  <si>
    <t>УП.00</t>
  </si>
  <si>
    <t>ПП.00</t>
  </si>
  <si>
    <t>Производственная практика</t>
  </si>
  <si>
    <t>ГИА.</t>
  </si>
  <si>
    <t>Всего обязательное обучение</t>
  </si>
  <si>
    <t>дисциплин и МДК</t>
  </si>
  <si>
    <t>учебной практики</t>
  </si>
  <si>
    <t xml:space="preserve">экзаменов </t>
  </si>
  <si>
    <t>дифф. зачетов</t>
  </si>
  <si>
    <t xml:space="preserve">зачетов </t>
  </si>
  <si>
    <t>Транспортировка грузов</t>
  </si>
  <si>
    <t>Учебная практика</t>
  </si>
  <si>
    <t>ПП.01</t>
  </si>
  <si>
    <t>Эк</t>
  </si>
  <si>
    <t>2 курс</t>
  </si>
  <si>
    <t>35.01.13  Тракторист-машинист сельскохозяйственного производства</t>
  </si>
  <si>
    <t>ОУД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</si>
  <si>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</si>
  <si>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</si>
  <si>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</si>
  <si>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</si>
  <si>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</si>
  <si>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</si>
  <si>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</si>
  <si>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</si>
  <si>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</si>
  <si>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</si>
  <si>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Математика: алгебра, начала математического анализа, геометрия</t>
  </si>
  <si>
    <t>Дополнительные образовательные дисциплины</t>
  </si>
  <si>
    <t xml:space="preserve">              2 недели  - государственная итоговая аттестация</t>
  </si>
  <si>
    <t>произв. практики</t>
  </si>
  <si>
    <r>
      <t xml:space="preserve">Примечание:  - индивидуальное обучение вождению грузового автомобиля  осуществляется по графику сверх учебного плана из расчета  - </t>
    </r>
    <r>
      <rPr>
        <b/>
        <sz val="7"/>
        <color indexed="8"/>
        <rFont val="Times New Roman"/>
        <family val="1"/>
      </rPr>
      <t>60 часов</t>
    </r>
    <r>
      <rPr>
        <sz val="7"/>
        <color indexed="8"/>
        <rFont val="Times New Roman"/>
        <family val="1"/>
      </rPr>
      <t xml:space="preserve"> на каждого  обучающегося;</t>
    </r>
  </si>
  <si>
    <r>
      <t xml:space="preserve">   - индивидуальное обучение вождению на тракторах (гусеничный, колесный) осуществляется по графику сверх учебного плана из расчета </t>
    </r>
    <r>
      <rPr>
        <b/>
        <sz val="7"/>
        <color indexed="8"/>
        <rFont val="Calibri"/>
        <family val="2"/>
      </rPr>
      <t>24 часа</t>
    </r>
    <r>
      <rPr>
        <sz val="7"/>
        <color indexed="8"/>
        <rFont val="Calibri"/>
        <family val="2"/>
      </rPr>
      <t xml:space="preserve"> на каждого обучающегося.</t>
    </r>
  </si>
  <si>
    <t>по профессии среднего профессионального  образования</t>
  </si>
  <si>
    <r>
      <t xml:space="preserve">Консультации </t>
    </r>
    <r>
      <rPr>
        <sz val="7"/>
        <color indexed="8"/>
        <rFont val="Times New Roman"/>
        <family val="1"/>
      </rPr>
      <t>4 часа на одного обучающегося в год
каждый учебный год</t>
    </r>
    <r>
      <rPr>
        <b/>
        <sz val="7"/>
        <color indexed="8"/>
        <rFont val="Times New Roman"/>
        <family val="1"/>
      </rPr>
      <t xml:space="preserve"> </t>
    </r>
  </si>
  <si>
    <t>ПА.</t>
  </si>
  <si>
    <t>Промежуточная аттестация</t>
  </si>
  <si>
    <t>ОУД.11</t>
  </si>
  <si>
    <t>ОУД.12</t>
  </si>
  <si>
    <t>ОУД.13</t>
  </si>
  <si>
    <t>ОУД.14</t>
  </si>
  <si>
    <t xml:space="preserve">Русский язык </t>
  </si>
  <si>
    <t>Литература</t>
  </si>
  <si>
    <t>Обществознание</t>
  </si>
  <si>
    <t>Астрономия</t>
  </si>
  <si>
    <t>Зачеты</t>
  </si>
  <si>
    <t>Экзамены</t>
  </si>
  <si>
    <t>ВСЕГО</t>
  </si>
  <si>
    <t>Всего во взаимодействии с преподавателем</t>
  </si>
  <si>
    <t>Теоретическое обучение</t>
  </si>
  <si>
    <t>Лаб. и практ. занятий</t>
  </si>
  <si>
    <t>По учебным дисциплинам и МДК</t>
  </si>
  <si>
    <t>Практики</t>
  </si>
  <si>
    <t>Консультации</t>
  </si>
  <si>
    <t>Объем образовательной программы (академических часов)</t>
  </si>
  <si>
    <t>Нагрузка во взаимодействии с преподавателем</t>
  </si>
  <si>
    <t>1 сем. 17 нед.</t>
  </si>
  <si>
    <t>3 сем. 17 нед.</t>
  </si>
  <si>
    <t>5 сем. 17 нед.</t>
  </si>
  <si>
    <t>Профильные образовательные дисциплины</t>
  </si>
  <si>
    <t>Итого</t>
  </si>
  <si>
    <t>4 сем. 25 нед.</t>
  </si>
  <si>
    <t>6 сем. 24 нед.</t>
  </si>
  <si>
    <t>МДК 01.01</t>
  </si>
  <si>
    <t>МДК 01.02</t>
  </si>
  <si>
    <t>УП.01</t>
  </si>
  <si>
    <t>Выполнение слесарных работ по ремонту и техническому обслуживанию сельскохозяйственных машин и оборудования</t>
  </si>
  <si>
    <t>ПМ.02</t>
  </si>
  <si>
    <t>Технология слесарных работ по ремонту и техническому обслуживанию сельскохозяйственных машин и оборудования</t>
  </si>
  <si>
    <t>МДК.02.01</t>
  </si>
  <si>
    <t>УП.02</t>
  </si>
  <si>
    <t>ПП.02</t>
  </si>
  <si>
    <t>ПМ.03</t>
  </si>
  <si>
    <t>МДК.03.01</t>
  </si>
  <si>
    <t>Теоретическая подготовка водителей автомобилей категории "С"</t>
  </si>
  <si>
    <t>УП.03</t>
  </si>
  <si>
    <t>ПП.03</t>
  </si>
  <si>
    <t>ФК.00</t>
  </si>
  <si>
    <r>
      <t xml:space="preserve">Государственная (итоговая) аттестация          </t>
    </r>
    <r>
      <rPr>
        <sz val="7"/>
        <color indexed="8"/>
        <rFont val="Times New Roman"/>
        <family val="1"/>
      </rPr>
      <t xml:space="preserve">                              Выпускная квалификационная работа</t>
    </r>
  </si>
  <si>
    <t>Наименование учебных циклов, дисциплин, профессиональных модулей, МДК, практик</t>
  </si>
  <si>
    <t>областного государственного профессионального образовательного бюджетного учреждения</t>
  </si>
  <si>
    <t>«Сельскохозяйственный техникум»</t>
  </si>
  <si>
    <t>География</t>
  </si>
  <si>
    <t>Экология</t>
  </si>
  <si>
    <t>Биология</t>
  </si>
  <si>
    <t>Информатика и ИКТ</t>
  </si>
  <si>
    <t>ОУД.15</t>
  </si>
  <si>
    <t>ОБЖ (сборы)</t>
  </si>
  <si>
    <t>Финансовая грамотность</t>
  </si>
  <si>
    <t xml:space="preserve">              5 недель  промежуточная аттестация              </t>
  </si>
  <si>
    <t xml:space="preserve">              1 неделя  -   учебные сборы вне сетки часов - 36 часов.</t>
  </si>
  <si>
    <t>дз</t>
  </si>
  <si>
    <t>2 сем. 24 нед.</t>
  </si>
  <si>
    <t>ОУД.В.01</t>
  </si>
  <si>
    <t>Основы черчения</t>
  </si>
  <si>
    <t>ОУД. В.03</t>
  </si>
  <si>
    <t>Поведение на рынке труда</t>
  </si>
  <si>
    <t>ОУД.В.04</t>
  </si>
  <si>
    <t>ОУД.В.05</t>
  </si>
  <si>
    <t>Индивидуальный проект</t>
  </si>
  <si>
    <t>ОУД.В.06</t>
  </si>
  <si>
    <t>Экзамен</t>
  </si>
  <si>
    <t>э</t>
  </si>
  <si>
    <t>экзамен</t>
  </si>
  <si>
    <t>з</t>
  </si>
  <si>
    <t>Государственная итоговая аттестация - демонстрационный экзамен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</si>
</sst>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Calibri"/>
      <family val="2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10" xfId="57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57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57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35" borderId="10" xfId="0" applyFont="1" applyFill="1" applyBorder="1" applyAlignment="1">
      <alignment horizontal="center" vertical="top" wrapText="1"/>
    </xf>
    <xf numFmtId="1" fontId="7" fillId="36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1" fontId="7" fillId="36" borderId="10" xfId="0" applyNumberFormat="1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" fontId="7" fillId="36" borderId="10" xfId="0" applyNumberFormat="1" applyFont="1" applyFill="1" applyBorder="1" applyAlignment="1">
      <alignment vertical="top" wrapText="1"/>
    </xf>
    <xf numFmtId="0" fontId="8" fillId="36" borderId="10" xfId="0" applyFont="1" applyFill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Fill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" fontId="7" fillId="34" borderId="10" xfId="0" applyNumberFormat="1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" fontId="8" fillId="0" borderId="10" xfId="0" applyNumberFormat="1" applyFont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0" fontId="7" fillId="11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/>
    </xf>
    <xf numFmtId="0" fontId="7" fillId="4" borderId="10" xfId="0" applyFont="1" applyFill="1" applyBorder="1" applyAlignment="1">
      <alignment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vertical="top" wrapText="1"/>
    </xf>
    <xf numFmtId="1" fontId="7" fillId="4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7" fillId="36" borderId="10" xfId="0" applyFont="1" applyFill="1" applyBorder="1" applyAlignment="1">
      <alignment/>
    </xf>
    <xf numFmtId="49" fontId="7" fillId="11" borderId="10" xfId="0" applyNumberFormat="1" applyFont="1" applyFill="1" applyBorder="1" applyAlignment="1">
      <alignment horizontal="center" vertical="center" wrapText="1"/>
    </xf>
    <xf numFmtId="1" fontId="7" fillId="11" borderId="10" xfId="0" applyNumberFormat="1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7" fillId="10" borderId="10" xfId="0" applyFont="1" applyFill="1" applyBorder="1" applyAlignment="1">
      <alignment horizontal="center" vertical="top" wrapText="1"/>
    </xf>
    <xf numFmtId="49" fontId="7" fillId="10" borderId="10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7" fillId="11" borderId="16" xfId="0" applyFont="1" applyFill="1" applyBorder="1" applyAlignment="1">
      <alignment vertical="top" wrapText="1"/>
    </xf>
    <xf numFmtId="0" fontId="51" fillId="0" borderId="16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0" fontId="8" fillId="33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35" borderId="16" xfId="0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36" borderId="15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7" fillId="33" borderId="15" xfId="0" applyFont="1" applyFill="1" applyBorder="1" applyAlignment="1">
      <alignment vertical="top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0" fontId="52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top" wrapText="1"/>
    </xf>
    <xf numFmtId="0" fontId="50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1" fontId="7" fillId="10" borderId="10" xfId="0" applyNumberFormat="1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/>
    </xf>
    <xf numFmtId="0" fontId="8" fillId="0" borderId="30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 wrapText="1"/>
    </xf>
    <xf numFmtId="0" fontId="7" fillId="33" borderId="40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0" fontId="7" fillId="0" borderId="14" xfId="0" applyFont="1" applyBorder="1" applyAlignment="1">
      <alignment horizontal="center" textRotation="90" wrapText="1"/>
    </xf>
    <xf numFmtId="0" fontId="7" fillId="0" borderId="41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0" borderId="31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textRotation="90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="127" zoomScaleNormal="127" zoomScalePageLayoutView="0" workbookViewId="0" topLeftCell="A55">
      <selection activeCell="B70" sqref="B70"/>
    </sheetView>
  </sheetViews>
  <sheetFormatPr defaultColWidth="9.140625" defaultRowHeight="15"/>
  <cols>
    <col min="1" max="1" width="7.57421875" style="0" customWidth="1"/>
    <col min="2" max="2" width="43.140625" style="0" customWidth="1"/>
    <col min="3" max="3" width="6.140625" style="0" customWidth="1"/>
    <col min="4" max="4" width="4.8515625" style="0" customWidth="1"/>
    <col min="5" max="5" width="5.00390625" style="0" customWidth="1"/>
    <col min="6" max="6" width="4.140625" style="0" customWidth="1"/>
    <col min="7" max="7" width="6.421875" style="0" customWidth="1"/>
    <col min="8" max="8" width="5.00390625" style="0" customWidth="1"/>
    <col min="9" max="9" width="4.8515625" style="0" customWidth="1"/>
    <col min="10" max="10" width="3.7109375" style="0" customWidth="1"/>
    <col min="11" max="11" width="4.00390625" style="0" customWidth="1"/>
    <col min="12" max="12" width="4.57421875" style="0" customWidth="1"/>
    <col min="13" max="13" width="4.28125" style="0" customWidth="1"/>
    <col min="14" max="14" width="4.7109375" style="0" customWidth="1"/>
    <col min="15" max="15" width="5.00390625" style="0" customWidth="1"/>
    <col min="16" max="16" width="4.7109375" style="0" customWidth="1"/>
    <col min="17" max="17" width="4.57421875" style="0" customWidth="1"/>
    <col min="18" max="18" width="5.7109375" style="0" customWidth="1"/>
    <col min="19" max="20" width="4.421875" style="0" customWidth="1"/>
    <col min="21" max="21" width="5.57421875" style="0" customWidth="1"/>
    <col min="22" max="22" width="7.00390625" style="0" customWidth="1"/>
  </cols>
  <sheetData>
    <row r="1" spans="1:21" ht="1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2" customHeight="1">
      <c r="A2" s="129" t="s">
        <v>118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2.75" customHeight="1">
      <c r="A3" s="129" t="s">
        <v>119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2" customHeight="1">
      <c r="A4" s="129" t="s">
        <v>71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2.75" customHeight="1">
      <c r="A5" s="129" t="s">
        <v>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ht="4.5" customHeight="1" thickBot="1"/>
    <row r="7" spans="1:21" ht="15.75" customHeight="1">
      <c r="A7" s="130" t="s">
        <v>1</v>
      </c>
      <c r="B7" s="132" t="s">
        <v>117</v>
      </c>
      <c r="C7" s="146" t="s">
        <v>2</v>
      </c>
      <c r="D7" s="147"/>
      <c r="E7" s="151" t="s">
        <v>92</v>
      </c>
      <c r="F7" s="152"/>
      <c r="G7" s="152"/>
      <c r="H7" s="152"/>
      <c r="I7" s="152"/>
      <c r="J7" s="152"/>
      <c r="K7" s="152"/>
      <c r="L7" s="153"/>
      <c r="M7" s="158" t="s">
        <v>4</v>
      </c>
      <c r="N7" s="137"/>
      <c r="O7" s="154" t="s">
        <v>5</v>
      </c>
      <c r="P7" s="136" t="s">
        <v>52</v>
      </c>
      <c r="Q7" s="137"/>
      <c r="R7" s="154" t="s">
        <v>6</v>
      </c>
      <c r="S7" s="136" t="s">
        <v>7</v>
      </c>
      <c r="T7" s="137"/>
      <c r="U7" s="141" t="s">
        <v>8</v>
      </c>
    </row>
    <row r="8" spans="1:21" ht="15.75" customHeight="1">
      <c r="A8" s="131"/>
      <c r="B8" s="133"/>
      <c r="C8" s="148"/>
      <c r="D8" s="149"/>
      <c r="E8" s="123" t="s">
        <v>85</v>
      </c>
      <c r="F8" s="123" t="s">
        <v>3</v>
      </c>
      <c r="G8" s="126" t="s">
        <v>93</v>
      </c>
      <c r="H8" s="127"/>
      <c r="I8" s="127"/>
      <c r="J8" s="127"/>
      <c r="K8" s="127"/>
      <c r="L8" s="128"/>
      <c r="M8" s="159"/>
      <c r="N8" s="139"/>
      <c r="O8" s="155"/>
      <c r="P8" s="138"/>
      <c r="Q8" s="139"/>
      <c r="R8" s="155"/>
      <c r="S8" s="138"/>
      <c r="T8" s="139"/>
      <c r="U8" s="142"/>
    </row>
    <row r="9" spans="1:22" ht="39" customHeight="1">
      <c r="A9" s="131"/>
      <c r="B9" s="133"/>
      <c r="C9" s="150" t="s">
        <v>83</v>
      </c>
      <c r="D9" s="150" t="s">
        <v>84</v>
      </c>
      <c r="E9" s="124"/>
      <c r="F9" s="124"/>
      <c r="G9" s="123" t="s">
        <v>86</v>
      </c>
      <c r="H9" s="145" t="s">
        <v>89</v>
      </c>
      <c r="I9" s="145"/>
      <c r="J9" s="156" t="s">
        <v>90</v>
      </c>
      <c r="K9" s="140" t="s">
        <v>91</v>
      </c>
      <c r="L9" s="143" t="s">
        <v>74</v>
      </c>
      <c r="M9" s="160" t="s">
        <v>94</v>
      </c>
      <c r="N9" s="134" t="s">
        <v>130</v>
      </c>
      <c r="O9" s="155"/>
      <c r="P9" s="134" t="s">
        <v>95</v>
      </c>
      <c r="Q9" s="134" t="s">
        <v>99</v>
      </c>
      <c r="R9" s="155"/>
      <c r="S9" s="134" t="s">
        <v>96</v>
      </c>
      <c r="T9" s="134" t="s">
        <v>100</v>
      </c>
      <c r="U9" s="142"/>
      <c r="V9" s="1"/>
    </row>
    <row r="10" spans="1:21" ht="48.75" customHeight="1">
      <c r="A10" s="131"/>
      <c r="B10" s="133"/>
      <c r="C10" s="150"/>
      <c r="D10" s="150"/>
      <c r="E10" s="125"/>
      <c r="F10" s="125"/>
      <c r="G10" s="125"/>
      <c r="H10" s="51" t="s">
        <v>87</v>
      </c>
      <c r="I10" s="51" t="s">
        <v>88</v>
      </c>
      <c r="J10" s="157"/>
      <c r="K10" s="140"/>
      <c r="L10" s="144"/>
      <c r="M10" s="161"/>
      <c r="N10" s="135"/>
      <c r="O10" s="155"/>
      <c r="P10" s="135"/>
      <c r="Q10" s="135"/>
      <c r="R10" s="155"/>
      <c r="S10" s="135"/>
      <c r="T10" s="135"/>
      <c r="U10" s="142"/>
    </row>
    <row r="11" spans="1:21" ht="10.5" customHeight="1">
      <c r="A11" s="82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6">
        <v>11</v>
      </c>
      <c r="L11" s="54">
        <v>12</v>
      </c>
      <c r="M11" s="90">
        <v>13</v>
      </c>
      <c r="N11" s="6">
        <v>14</v>
      </c>
      <c r="O11" s="52">
        <v>15</v>
      </c>
      <c r="P11" s="4">
        <v>16</v>
      </c>
      <c r="Q11" s="4">
        <v>17</v>
      </c>
      <c r="R11" s="5">
        <v>18</v>
      </c>
      <c r="S11" s="6">
        <v>19</v>
      </c>
      <c r="T11" s="4">
        <v>20</v>
      </c>
      <c r="U11" s="91">
        <v>21</v>
      </c>
    </row>
    <row r="12" spans="1:22" ht="12" customHeight="1">
      <c r="A12" s="82" t="s">
        <v>9</v>
      </c>
      <c r="B12" s="4" t="s">
        <v>10</v>
      </c>
      <c r="C12" s="7"/>
      <c r="D12" s="7"/>
      <c r="E12" s="8">
        <f>+E13+E26</f>
        <v>2236</v>
      </c>
      <c r="F12" s="8">
        <f aca="true" t="shared" si="0" ref="F12:U12">+F13+F26</f>
        <v>506</v>
      </c>
      <c r="G12" s="8">
        <f t="shared" si="0"/>
        <v>1700</v>
      </c>
      <c r="H12" s="8">
        <f t="shared" si="0"/>
        <v>1153</v>
      </c>
      <c r="I12" s="8">
        <f t="shared" si="0"/>
        <v>549</v>
      </c>
      <c r="J12" s="8">
        <f t="shared" si="0"/>
        <v>0</v>
      </c>
      <c r="K12" s="8">
        <f t="shared" si="0"/>
        <v>18</v>
      </c>
      <c r="L12" s="8">
        <f t="shared" si="0"/>
        <v>18</v>
      </c>
      <c r="M12" s="8">
        <f t="shared" si="0"/>
        <v>432</v>
      </c>
      <c r="N12" s="8">
        <f t="shared" si="0"/>
        <v>502</v>
      </c>
      <c r="O12" s="8">
        <f t="shared" si="0"/>
        <v>934</v>
      </c>
      <c r="P12" s="8">
        <f t="shared" si="0"/>
        <v>294</v>
      </c>
      <c r="Q12" s="8">
        <f t="shared" si="0"/>
        <v>254</v>
      </c>
      <c r="R12" s="8">
        <f t="shared" si="0"/>
        <v>548</v>
      </c>
      <c r="S12" s="8">
        <f t="shared" si="0"/>
        <v>150</v>
      </c>
      <c r="T12" s="8">
        <f t="shared" si="0"/>
        <v>68</v>
      </c>
      <c r="U12" s="8">
        <f t="shared" si="0"/>
        <v>218</v>
      </c>
      <c r="V12" s="79">
        <f>SUM(O12+R12+U12)</f>
        <v>1700</v>
      </c>
    </row>
    <row r="13" spans="1:22" ht="12.75" customHeight="1">
      <c r="A13" s="82" t="s">
        <v>54</v>
      </c>
      <c r="B13" s="4" t="s">
        <v>11</v>
      </c>
      <c r="C13" s="7"/>
      <c r="D13" s="7"/>
      <c r="E13" s="49">
        <f>SUM(E14:E25)</f>
        <v>1402</v>
      </c>
      <c r="F13" s="49">
        <f aca="true" t="shared" si="1" ref="F13:L13">SUM(F14:F25)</f>
        <v>268</v>
      </c>
      <c r="G13" s="49">
        <f t="shared" si="1"/>
        <v>1124</v>
      </c>
      <c r="H13" s="49">
        <f t="shared" si="1"/>
        <v>836</v>
      </c>
      <c r="I13" s="49">
        <f t="shared" si="1"/>
        <v>290</v>
      </c>
      <c r="J13" s="49">
        <f t="shared" si="1"/>
        <v>0</v>
      </c>
      <c r="K13" s="49">
        <f t="shared" si="1"/>
        <v>6</v>
      </c>
      <c r="L13" s="49">
        <f t="shared" si="1"/>
        <v>6</v>
      </c>
      <c r="M13" s="92">
        <f>SUM(M14:M25)</f>
        <v>348</v>
      </c>
      <c r="N13" s="92">
        <f>SUM(N14:N25)</f>
        <v>418</v>
      </c>
      <c r="O13" s="121">
        <f>M13+N13</f>
        <v>766</v>
      </c>
      <c r="P13" s="49">
        <f>SUM(P14:P25)</f>
        <v>226</v>
      </c>
      <c r="Q13" s="49">
        <f>SUM(Q14:Q25)</f>
        <v>132</v>
      </c>
      <c r="R13" s="121">
        <f>P13+Q13</f>
        <v>358</v>
      </c>
      <c r="S13" s="49">
        <v>0</v>
      </c>
      <c r="T13" s="49">
        <v>0</v>
      </c>
      <c r="U13" s="93">
        <v>0</v>
      </c>
      <c r="V13" s="79">
        <f>SUM(O13+R13+U13)</f>
        <v>1124</v>
      </c>
    </row>
    <row r="14" spans="1:22" ht="12" customHeight="1">
      <c r="A14" s="82" t="s">
        <v>55</v>
      </c>
      <c r="B14" s="42" t="s">
        <v>79</v>
      </c>
      <c r="C14" s="28"/>
      <c r="D14" s="28" t="s">
        <v>51</v>
      </c>
      <c r="E14" s="10">
        <v>144</v>
      </c>
      <c r="F14" s="11">
        <v>20</v>
      </c>
      <c r="G14" s="12">
        <v>114</v>
      </c>
      <c r="H14" s="13">
        <v>114</v>
      </c>
      <c r="I14" s="13">
        <v>0</v>
      </c>
      <c r="J14" s="13">
        <v>0</v>
      </c>
      <c r="K14" s="13">
        <v>6</v>
      </c>
      <c r="L14" s="55">
        <v>6</v>
      </c>
      <c r="M14" s="94">
        <v>30</v>
      </c>
      <c r="N14" s="16">
        <v>40</v>
      </c>
      <c r="O14" s="15">
        <f>M14+N14</f>
        <v>70</v>
      </c>
      <c r="P14" s="67">
        <v>20</v>
      </c>
      <c r="Q14" s="67">
        <v>24</v>
      </c>
      <c r="R14" s="121">
        <f>P14+Q14</f>
        <v>44</v>
      </c>
      <c r="S14" s="13">
        <v>0</v>
      </c>
      <c r="T14" s="13">
        <v>0</v>
      </c>
      <c r="U14" s="93">
        <v>0</v>
      </c>
      <c r="V14" s="79">
        <f aca="true" t="shared" si="2" ref="V14:V62">SUM(O14+R14+U14)</f>
        <v>114</v>
      </c>
    </row>
    <row r="15" spans="1:22" ht="12" customHeight="1">
      <c r="A15" s="82" t="s">
        <v>56</v>
      </c>
      <c r="B15" s="42" t="s">
        <v>80</v>
      </c>
      <c r="C15" s="28" t="s">
        <v>129</v>
      </c>
      <c r="D15" s="28"/>
      <c r="E15" s="10">
        <v>164</v>
      </c>
      <c r="F15" s="11">
        <v>34</v>
      </c>
      <c r="G15" s="12">
        <v>130</v>
      </c>
      <c r="H15" s="13">
        <v>130</v>
      </c>
      <c r="I15" s="13">
        <v>0</v>
      </c>
      <c r="J15" s="13">
        <v>0</v>
      </c>
      <c r="K15" s="13"/>
      <c r="L15" s="55"/>
      <c r="M15" s="94">
        <v>30</v>
      </c>
      <c r="N15" s="67">
        <v>40</v>
      </c>
      <c r="O15" s="15">
        <f aca="true" t="shared" si="3" ref="O15:O25">M15+N15</f>
        <v>70</v>
      </c>
      <c r="P15" s="67">
        <v>30</v>
      </c>
      <c r="Q15" s="67">
        <v>30</v>
      </c>
      <c r="R15" s="121">
        <f aca="true" t="shared" si="4" ref="R15:R25">P15+Q15</f>
        <v>60</v>
      </c>
      <c r="S15" s="13">
        <v>0</v>
      </c>
      <c r="T15" s="13">
        <v>0</v>
      </c>
      <c r="U15" s="93">
        <v>0</v>
      </c>
      <c r="V15" s="79">
        <f t="shared" si="2"/>
        <v>130</v>
      </c>
    </row>
    <row r="16" spans="1:22" ht="12" customHeight="1">
      <c r="A16" s="82" t="s">
        <v>57</v>
      </c>
      <c r="B16" s="17" t="s">
        <v>12</v>
      </c>
      <c r="C16" s="29" t="s">
        <v>129</v>
      </c>
      <c r="D16" s="29"/>
      <c r="E16" s="10">
        <v>164</v>
      </c>
      <c r="F16" s="11">
        <v>34</v>
      </c>
      <c r="G16" s="12">
        <v>130</v>
      </c>
      <c r="H16" s="13">
        <v>100</v>
      </c>
      <c r="I16" s="13">
        <v>30</v>
      </c>
      <c r="J16" s="13">
        <v>0</v>
      </c>
      <c r="K16" s="13"/>
      <c r="L16" s="55"/>
      <c r="M16" s="94">
        <v>30</v>
      </c>
      <c r="N16" s="67">
        <v>44</v>
      </c>
      <c r="O16" s="15">
        <f t="shared" si="3"/>
        <v>74</v>
      </c>
      <c r="P16" s="67">
        <v>30</v>
      </c>
      <c r="Q16" s="67">
        <v>26</v>
      </c>
      <c r="R16" s="121">
        <f t="shared" si="4"/>
        <v>56</v>
      </c>
      <c r="S16" s="13">
        <v>0</v>
      </c>
      <c r="T16" s="13">
        <v>0</v>
      </c>
      <c r="U16" s="93">
        <v>0</v>
      </c>
      <c r="V16" s="79">
        <f t="shared" si="2"/>
        <v>130</v>
      </c>
    </row>
    <row r="17" spans="1:22" ht="12.75" customHeight="1">
      <c r="A17" s="82" t="s">
        <v>58</v>
      </c>
      <c r="B17" s="17" t="s">
        <v>13</v>
      </c>
      <c r="C17" s="29" t="s">
        <v>129</v>
      </c>
      <c r="D17" s="29"/>
      <c r="E17" s="10">
        <v>164</v>
      </c>
      <c r="F17" s="11">
        <v>34</v>
      </c>
      <c r="G17" s="12">
        <v>130</v>
      </c>
      <c r="H17" s="13">
        <v>100</v>
      </c>
      <c r="I17" s="13">
        <v>30</v>
      </c>
      <c r="J17" s="13">
        <v>0</v>
      </c>
      <c r="K17" s="13"/>
      <c r="L17" s="55"/>
      <c r="M17" s="94">
        <v>30</v>
      </c>
      <c r="N17" s="67">
        <v>44</v>
      </c>
      <c r="O17" s="15">
        <f t="shared" si="3"/>
        <v>74</v>
      </c>
      <c r="P17" s="67">
        <v>30</v>
      </c>
      <c r="Q17" s="67">
        <v>26</v>
      </c>
      <c r="R17" s="121">
        <f t="shared" si="4"/>
        <v>56</v>
      </c>
      <c r="S17" s="13">
        <v>0</v>
      </c>
      <c r="T17" s="13">
        <v>0</v>
      </c>
      <c r="U17" s="93">
        <v>0</v>
      </c>
      <c r="V17" s="79">
        <f t="shared" si="2"/>
        <v>130</v>
      </c>
    </row>
    <row r="18" spans="1:22" ht="11.25" customHeight="1">
      <c r="A18" s="82" t="s">
        <v>59</v>
      </c>
      <c r="B18" s="17" t="s">
        <v>37</v>
      </c>
      <c r="C18" s="29" t="s">
        <v>129</v>
      </c>
      <c r="D18" s="29"/>
      <c r="E18" s="10">
        <v>164</v>
      </c>
      <c r="F18" s="11">
        <v>34</v>
      </c>
      <c r="G18" s="12">
        <v>130</v>
      </c>
      <c r="H18" s="13">
        <v>0</v>
      </c>
      <c r="I18" s="13">
        <v>130</v>
      </c>
      <c r="J18" s="13">
        <v>0</v>
      </c>
      <c r="K18" s="13"/>
      <c r="L18" s="55"/>
      <c r="M18" s="95">
        <v>30</v>
      </c>
      <c r="N18" s="67">
        <v>44</v>
      </c>
      <c r="O18" s="15">
        <f t="shared" si="3"/>
        <v>74</v>
      </c>
      <c r="P18" s="14">
        <v>30</v>
      </c>
      <c r="Q18" s="14">
        <v>26</v>
      </c>
      <c r="R18" s="121">
        <f t="shared" si="4"/>
        <v>56</v>
      </c>
      <c r="S18" s="13">
        <v>0</v>
      </c>
      <c r="T18" s="13">
        <v>0</v>
      </c>
      <c r="U18" s="93">
        <v>0</v>
      </c>
      <c r="V18" s="79">
        <f t="shared" si="2"/>
        <v>130</v>
      </c>
    </row>
    <row r="19" spans="1:22" ht="12" customHeight="1">
      <c r="A19" s="82" t="s">
        <v>60</v>
      </c>
      <c r="B19" s="17" t="s">
        <v>15</v>
      </c>
      <c r="C19" s="29" t="s">
        <v>129</v>
      </c>
      <c r="D19" s="29"/>
      <c r="E19" s="10">
        <v>108</v>
      </c>
      <c r="F19" s="11">
        <v>22</v>
      </c>
      <c r="G19" s="12">
        <v>86</v>
      </c>
      <c r="H19" s="13">
        <v>48</v>
      </c>
      <c r="I19" s="13">
        <v>38</v>
      </c>
      <c r="J19" s="13">
        <v>0</v>
      </c>
      <c r="K19" s="13"/>
      <c r="L19" s="55"/>
      <c r="M19" s="96">
        <v>28</v>
      </c>
      <c r="N19" s="67">
        <v>20</v>
      </c>
      <c r="O19" s="15">
        <f t="shared" si="3"/>
        <v>48</v>
      </c>
      <c r="P19" s="13">
        <v>38</v>
      </c>
      <c r="Q19" s="13">
        <v>0</v>
      </c>
      <c r="R19" s="121">
        <f t="shared" si="4"/>
        <v>38</v>
      </c>
      <c r="S19" s="13">
        <v>0</v>
      </c>
      <c r="T19" s="13">
        <v>0</v>
      </c>
      <c r="U19" s="93">
        <v>0</v>
      </c>
      <c r="V19" s="79">
        <f t="shared" si="2"/>
        <v>86</v>
      </c>
    </row>
    <row r="20" spans="1:22" ht="12.75" customHeight="1">
      <c r="A20" s="82" t="s">
        <v>61</v>
      </c>
      <c r="B20" s="17" t="s">
        <v>14</v>
      </c>
      <c r="C20" s="29" t="s">
        <v>142</v>
      </c>
      <c r="D20" s="28"/>
      <c r="E20" s="10">
        <v>78</v>
      </c>
      <c r="F20" s="11">
        <v>16</v>
      </c>
      <c r="G20" s="12">
        <v>62</v>
      </c>
      <c r="H20" s="13">
        <v>56</v>
      </c>
      <c r="I20" s="13">
        <v>8</v>
      </c>
      <c r="J20" s="13">
        <v>0</v>
      </c>
      <c r="K20" s="13"/>
      <c r="L20" s="55"/>
      <c r="M20" s="94">
        <v>30</v>
      </c>
      <c r="N20" s="14">
        <v>32</v>
      </c>
      <c r="O20" s="15">
        <f>M20+N20</f>
        <v>62</v>
      </c>
      <c r="P20" s="14">
        <v>0</v>
      </c>
      <c r="Q20" s="14">
        <v>0</v>
      </c>
      <c r="R20" s="121">
        <f t="shared" si="4"/>
        <v>0</v>
      </c>
      <c r="S20" s="13">
        <v>0</v>
      </c>
      <c r="T20" s="13">
        <v>0</v>
      </c>
      <c r="U20" s="93">
        <v>0</v>
      </c>
      <c r="V20" s="79">
        <f t="shared" si="2"/>
        <v>62</v>
      </c>
    </row>
    <row r="21" spans="1:22" ht="12" customHeight="1">
      <c r="A21" s="82" t="s">
        <v>62</v>
      </c>
      <c r="B21" s="63" t="s">
        <v>81</v>
      </c>
      <c r="C21" s="29" t="s">
        <v>129</v>
      </c>
      <c r="D21" s="28"/>
      <c r="E21" s="19">
        <v>104</v>
      </c>
      <c r="F21" s="20">
        <v>10</v>
      </c>
      <c r="G21" s="21">
        <v>94</v>
      </c>
      <c r="H21" s="22">
        <v>80</v>
      </c>
      <c r="I21" s="22">
        <v>14</v>
      </c>
      <c r="J21" s="13">
        <v>0</v>
      </c>
      <c r="K21" s="13"/>
      <c r="L21" s="55"/>
      <c r="M21" s="94">
        <v>20</v>
      </c>
      <c r="N21" s="16">
        <v>26</v>
      </c>
      <c r="O21" s="15">
        <f t="shared" si="3"/>
        <v>46</v>
      </c>
      <c r="P21" s="16">
        <v>48</v>
      </c>
      <c r="Q21" s="16">
        <v>0</v>
      </c>
      <c r="R21" s="121">
        <f t="shared" si="4"/>
        <v>48</v>
      </c>
      <c r="S21" s="13">
        <v>0</v>
      </c>
      <c r="T21" s="13">
        <v>0</v>
      </c>
      <c r="U21" s="93">
        <v>0</v>
      </c>
      <c r="V21" s="79">
        <f t="shared" si="2"/>
        <v>94</v>
      </c>
    </row>
    <row r="22" spans="1:22" ht="12" customHeight="1">
      <c r="A22" s="82" t="s">
        <v>63</v>
      </c>
      <c r="B22" s="63" t="s">
        <v>122</v>
      </c>
      <c r="C22" s="29" t="s">
        <v>142</v>
      </c>
      <c r="D22" s="28"/>
      <c r="E22" s="19">
        <v>78</v>
      </c>
      <c r="F22" s="20">
        <v>16</v>
      </c>
      <c r="G22" s="21">
        <v>62</v>
      </c>
      <c r="H22" s="22">
        <v>54</v>
      </c>
      <c r="I22" s="22">
        <v>8</v>
      </c>
      <c r="J22" s="13">
        <v>0</v>
      </c>
      <c r="K22" s="13"/>
      <c r="L22" s="55"/>
      <c r="M22" s="97">
        <v>30</v>
      </c>
      <c r="N22" s="16">
        <v>32</v>
      </c>
      <c r="O22" s="15">
        <f t="shared" si="3"/>
        <v>62</v>
      </c>
      <c r="P22" s="13">
        <v>0</v>
      </c>
      <c r="Q22" s="13">
        <v>0</v>
      </c>
      <c r="R22" s="121">
        <f t="shared" si="4"/>
        <v>0</v>
      </c>
      <c r="S22" s="13">
        <v>0</v>
      </c>
      <c r="T22" s="13">
        <v>0</v>
      </c>
      <c r="U22" s="93">
        <v>0</v>
      </c>
      <c r="V22" s="79">
        <f t="shared" si="2"/>
        <v>62</v>
      </c>
    </row>
    <row r="23" spans="1:22" ht="12" customHeight="1">
      <c r="A23" s="82" t="s">
        <v>64</v>
      </c>
      <c r="B23" s="63" t="s">
        <v>120</v>
      </c>
      <c r="C23" s="29" t="s">
        <v>142</v>
      </c>
      <c r="D23" s="28"/>
      <c r="E23" s="19">
        <v>78</v>
      </c>
      <c r="F23" s="20">
        <v>16</v>
      </c>
      <c r="G23" s="21">
        <v>62</v>
      </c>
      <c r="H23" s="22">
        <v>46</v>
      </c>
      <c r="I23" s="22">
        <v>16</v>
      </c>
      <c r="J23" s="13">
        <v>0</v>
      </c>
      <c r="K23" s="13"/>
      <c r="L23" s="55"/>
      <c r="M23" s="94">
        <v>30</v>
      </c>
      <c r="N23" s="16">
        <v>32</v>
      </c>
      <c r="O23" s="15">
        <f t="shared" si="3"/>
        <v>62</v>
      </c>
      <c r="P23" s="13">
        <v>0</v>
      </c>
      <c r="Q23" s="13">
        <v>0</v>
      </c>
      <c r="R23" s="121">
        <f t="shared" si="4"/>
        <v>0</v>
      </c>
      <c r="S23" s="13">
        <v>0</v>
      </c>
      <c r="T23" s="13">
        <v>0</v>
      </c>
      <c r="U23" s="93">
        <v>0</v>
      </c>
      <c r="V23" s="79">
        <f t="shared" si="2"/>
        <v>62</v>
      </c>
    </row>
    <row r="24" spans="1:22" ht="12" customHeight="1">
      <c r="A24" s="82" t="s">
        <v>75</v>
      </c>
      <c r="B24" s="17" t="s">
        <v>121</v>
      </c>
      <c r="C24" s="29" t="s">
        <v>142</v>
      </c>
      <c r="D24" s="29"/>
      <c r="E24" s="10">
        <v>78</v>
      </c>
      <c r="F24" s="23">
        <v>16</v>
      </c>
      <c r="G24" s="24">
        <v>62</v>
      </c>
      <c r="H24" s="9">
        <v>54</v>
      </c>
      <c r="I24" s="9">
        <v>8</v>
      </c>
      <c r="J24" s="13">
        <v>0</v>
      </c>
      <c r="K24" s="13"/>
      <c r="L24" s="55"/>
      <c r="M24" s="97">
        <v>30</v>
      </c>
      <c r="N24" s="13">
        <v>32</v>
      </c>
      <c r="O24" s="15">
        <f t="shared" si="3"/>
        <v>62</v>
      </c>
      <c r="P24" s="14">
        <v>0</v>
      </c>
      <c r="Q24" s="13">
        <v>0</v>
      </c>
      <c r="R24" s="121">
        <f t="shared" si="4"/>
        <v>0</v>
      </c>
      <c r="S24" s="13">
        <v>0</v>
      </c>
      <c r="T24" s="13">
        <v>0</v>
      </c>
      <c r="U24" s="93">
        <v>0</v>
      </c>
      <c r="V24" s="79">
        <f t="shared" si="2"/>
        <v>62</v>
      </c>
    </row>
    <row r="25" spans="1:22" ht="12" customHeight="1">
      <c r="A25" s="82" t="s">
        <v>76</v>
      </c>
      <c r="B25" s="48" t="s">
        <v>82</v>
      </c>
      <c r="C25" s="29" t="s">
        <v>142</v>
      </c>
      <c r="D25" s="28"/>
      <c r="E25" s="10">
        <v>78</v>
      </c>
      <c r="F25" s="11">
        <v>16</v>
      </c>
      <c r="G25" s="9">
        <v>62</v>
      </c>
      <c r="H25" s="9">
        <v>54</v>
      </c>
      <c r="I25" s="9">
        <v>8</v>
      </c>
      <c r="J25" s="13">
        <v>0</v>
      </c>
      <c r="K25" s="13"/>
      <c r="L25" s="55"/>
      <c r="M25" s="94">
        <v>30</v>
      </c>
      <c r="N25" s="13">
        <v>32</v>
      </c>
      <c r="O25" s="15">
        <f t="shared" si="3"/>
        <v>62</v>
      </c>
      <c r="P25" s="13">
        <v>0</v>
      </c>
      <c r="Q25" s="13">
        <v>0</v>
      </c>
      <c r="R25" s="121">
        <f t="shared" si="4"/>
        <v>0</v>
      </c>
      <c r="S25" s="13">
        <v>0</v>
      </c>
      <c r="T25" s="13">
        <v>0</v>
      </c>
      <c r="U25" s="93">
        <v>0</v>
      </c>
      <c r="V25" s="79">
        <f t="shared" si="2"/>
        <v>62</v>
      </c>
    </row>
    <row r="26" spans="1:23" ht="12.75" customHeight="1">
      <c r="A26" s="82" t="s">
        <v>54</v>
      </c>
      <c r="B26" s="26"/>
      <c r="C26" s="7"/>
      <c r="D26" s="7"/>
      <c r="E26" s="27">
        <f>E27+E37+E61</f>
        <v>834</v>
      </c>
      <c r="F26" s="27">
        <f aca="true" t="shared" si="5" ref="F26:L26">F27+F37+F61</f>
        <v>238</v>
      </c>
      <c r="G26" s="27">
        <f t="shared" si="5"/>
        <v>576</v>
      </c>
      <c r="H26" s="27">
        <f t="shared" si="5"/>
        <v>317</v>
      </c>
      <c r="I26" s="27">
        <f t="shared" si="5"/>
        <v>259</v>
      </c>
      <c r="J26" s="27">
        <f t="shared" si="5"/>
        <v>0</v>
      </c>
      <c r="K26" s="27">
        <f t="shared" si="5"/>
        <v>12</v>
      </c>
      <c r="L26" s="27">
        <f t="shared" si="5"/>
        <v>12</v>
      </c>
      <c r="M26" s="27">
        <f aca="true" t="shared" si="6" ref="M26:U26">M27+M37+M61</f>
        <v>84</v>
      </c>
      <c r="N26" s="27">
        <f t="shared" si="6"/>
        <v>84</v>
      </c>
      <c r="O26" s="27">
        <f t="shared" si="6"/>
        <v>168</v>
      </c>
      <c r="P26" s="27">
        <f t="shared" si="6"/>
        <v>68</v>
      </c>
      <c r="Q26" s="27">
        <f t="shared" si="6"/>
        <v>122</v>
      </c>
      <c r="R26" s="27">
        <f t="shared" si="6"/>
        <v>190</v>
      </c>
      <c r="S26" s="27">
        <f t="shared" si="6"/>
        <v>150</v>
      </c>
      <c r="T26" s="27">
        <f t="shared" si="6"/>
        <v>68</v>
      </c>
      <c r="U26" s="27">
        <f t="shared" si="6"/>
        <v>218</v>
      </c>
      <c r="V26" s="79">
        <f t="shared" si="2"/>
        <v>576</v>
      </c>
      <c r="W26" s="3"/>
    </row>
    <row r="27" spans="1:23" ht="12.75" customHeight="1">
      <c r="A27" s="82"/>
      <c r="B27" s="26" t="s">
        <v>97</v>
      </c>
      <c r="C27" s="7"/>
      <c r="D27" s="7"/>
      <c r="E27" s="27">
        <f>SUM(E28:E30)</f>
        <v>470</v>
      </c>
      <c r="F27" s="27">
        <f aca="true" t="shared" si="7" ref="F27:L27">SUM(F28:F30)</f>
        <v>110</v>
      </c>
      <c r="G27" s="27">
        <f t="shared" si="7"/>
        <v>340</v>
      </c>
      <c r="H27" s="27">
        <f t="shared" si="7"/>
        <v>218</v>
      </c>
      <c r="I27" s="27">
        <f t="shared" si="7"/>
        <v>122</v>
      </c>
      <c r="J27" s="27">
        <f t="shared" si="7"/>
        <v>0</v>
      </c>
      <c r="K27" s="27">
        <f t="shared" si="7"/>
        <v>12</v>
      </c>
      <c r="L27" s="27">
        <f t="shared" si="7"/>
        <v>12</v>
      </c>
      <c r="M27" s="27">
        <f aca="true" t="shared" si="8" ref="M27:U27">SUM(M28:M30)</f>
        <v>68</v>
      </c>
      <c r="N27" s="27">
        <f t="shared" si="8"/>
        <v>68</v>
      </c>
      <c r="O27" s="27">
        <f t="shared" si="8"/>
        <v>136</v>
      </c>
      <c r="P27" s="27">
        <f t="shared" si="8"/>
        <v>68</v>
      </c>
      <c r="Q27" s="27">
        <f t="shared" si="8"/>
        <v>68</v>
      </c>
      <c r="R27" s="27">
        <f t="shared" si="8"/>
        <v>136</v>
      </c>
      <c r="S27" s="27">
        <f t="shared" si="8"/>
        <v>0</v>
      </c>
      <c r="T27" s="27">
        <f t="shared" si="8"/>
        <v>68</v>
      </c>
      <c r="U27" s="27">
        <f t="shared" si="8"/>
        <v>68</v>
      </c>
      <c r="V27" s="79"/>
      <c r="W27" s="3"/>
    </row>
    <row r="28" spans="1:22" ht="14.25" customHeight="1">
      <c r="A28" s="82" t="s">
        <v>77</v>
      </c>
      <c r="B28" s="17" t="s">
        <v>65</v>
      </c>
      <c r="C28" s="28"/>
      <c r="D28" s="28" t="s">
        <v>17</v>
      </c>
      <c r="E28" s="10">
        <v>184</v>
      </c>
      <c r="F28" s="11">
        <v>38</v>
      </c>
      <c r="G28" s="13">
        <v>136</v>
      </c>
      <c r="H28" s="13">
        <v>100</v>
      </c>
      <c r="I28" s="13">
        <v>36</v>
      </c>
      <c r="J28" s="13"/>
      <c r="K28" s="13">
        <v>6</v>
      </c>
      <c r="L28" s="55">
        <v>6</v>
      </c>
      <c r="M28" s="98">
        <v>34</v>
      </c>
      <c r="N28" s="67">
        <v>34</v>
      </c>
      <c r="O28" s="15">
        <f>M28+N28</f>
        <v>68</v>
      </c>
      <c r="P28" s="14">
        <v>34</v>
      </c>
      <c r="Q28" s="16">
        <v>34</v>
      </c>
      <c r="R28" s="15">
        <f>P28+Q28</f>
        <v>68</v>
      </c>
      <c r="S28" s="13">
        <v>0</v>
      </c>
      <c r="T28" s="13">
        <v>0</v>
      </c>
      <c r="U28" s="93">
        <f>SUM(S28+T28)</f>
        <v>0</v>
      </c>
      <c r="V28" s="79">
        <f>SUM(O28+R28+U28)</f>
        <v>136</v>
      </c>
    </row>
    <row r="29" spans="1:22" ht="12" customHeight="1">
      <c r="A29" s="82" t="s">
        <v>78</v>
      </c>
      <c r="B29" s="17" t="s">
        <v>123</v>
      </c>
      <c r="C29" s="65" t="s">
        <v>129</v>
      </c>
      <c r="D29" s="28"/>
      <c r="E29" s="10">
        <v>102</v>
      </c>
      <c r="F29" s="11">
        <v>34</v>
      </c>
      <c r="G29" s="9">
        <v>68</v>
      </c>
      <c r="H29" s="13">
        <v>18</v>
      </c>
      <c r="I29" s="9">
        <v>50</v>
      </c>
      <c r="J29" s="63"/>
      <c r="K29" s="63"/>
      <c r="L29" s="83"/>
      <c r="M29" s="99">
        <v>0</v>
      </c>
      <c r="N29" s="63">
        <v>0</v>
      </c>
      <c r="O29" s="15">
        <f>M29+N29</f>
        <v>0</v>
      </c>
      <c r="P29" s="13">
        <v>0</v>
      </c>
      <c r="Q29" s="13">
        <v>0</v>
      </c>
      <c r="R29" s="15">
        <f>P29+Q29</f>
        <v>0</v>
      </c>
      <c r="S29" s="67">
        <v>0</v>
      </c>
      <c r="T29" s="67">
        <v>68</v>
      </c>
      <c r="U29" s="93">
        <f>SUM(S29+T29)</f>
        <v>68</v>
      </c>
      <c r="V29" s="79">
        <f t="shared" si="2"/>
        <v>68</v>
      </c>
    </row>
    <row r="30" spans="1:22" ht="12" customHeight="1">
      <c r="A30" s="82" t="s">
        <v>124</v>
      </c>
      <c r="B30" s="17" t="s">
        <v>16</v>
      </c>
      <c r="C30" s="28"/>
      <c r="D30" s="28" t="s">
        <v>17</v>
      </c>
      <c r="E30" s="10">
        <v>184</v>
      </c>
      <c r="F30" s="11">
        <v>38</v>
      </c>
      <c r="G30" s="13">
        <v>136</v>
      </c>
      <c r="H30" s="13">
        <v>100</v>
      </c>
      <c r="I30" s="13">
        <v>36</v>
      </c>
      <c r="J30" s="13"/>
      <c r="K30" s="13">
        <v>6</v>
      </c>
      <c r="L30" s="55">
        <v>6</v>
      </c>
      <c r="M30" s="98">
        <v>34</v>
      </c>
      <c r="N30" s="67">
        <v>34</v>
      </c>
      <c r="O30" s="15">
        <f>M30+N30</f>
        <v>68</v>
      </c>
      <c r="P30" s="14">
        <v>34</v>
      </c>
      <c r="Q30" s="67">
        <v>34</v>
      </c>
      <c r="R30" s="15">
        <f>P30+Q30</f>
        <v>68</v>
      </c>
      <c r="S30" s="13">
        <v>0</v>
      </c>
      <c r="T30" s="13">
        <v>0</v>
      </c>
      <c r="U30" s="93">
        <f>SUM(S30+T30)</f>
        <v>0</v>
      </c>
      <c r="V30" s="79">
        <f t="shared" si="2"/>
        <v>136</v>
      </c>
    </row>
    <row r="31" spans="1:22" ht="11.25" customHeight="1">
      <c r="A31" s="82" t="s">
        <v>54</v>
      </c>
      <c r="B31" s="26" t="s">
        <v>66</v>
      </c>
      <c r="C31" s="29"/>
      <c r="D31" s="29"/>
      <c r="E31" s="30">
        <f>SUM(E32:E36)</f>
        <v>216</v>
      </c>
      <c r="F31" s="30">
        <f aca="true" t="shared" si="9" ref="F31:L31">SUM(F32:F36)</f>
        <v>72</v>
      </c>
      <c r="G31" s="30">
        <f t="shared" si="9"/>
        <v>144</v>
      </c>
      <c r="H31" s="30">
        <f t="shared" si="9"/>
        <v>54</v>
      </c>
      <c r="I31" s="30">
        <f t="shared" si="9"/>
        <v>90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aca="true" t="shared" si="10" ref="M31:U31">SUM(M32:M36)</f>
        <v>0</v>
      </c>
      <c r="N31" s="30">
        <f t="shared" si="10"/>
        <v>22</v>
      </c>
      <c r="O31" s="30">
        <f t="shared" si="10"/>
        <v>22</v>
      </c>
      <c r="P31" s="30">
        <f t="shared" si="10"/>
        <v>0</v>
      </c>
      <c r="Q31" s="30">
        <f t="shared" si="10"/>
        <v>36</v>
      </c>
      <c r="R31" s="30">
        <f t="shared" si="10"/>
        <v>36</v>
      </c>
      <c r="S31" s="30">
        <f t="shared" si="10"/>
        <v>22</v>
      </c>
      <c r="T31" s="30">
        <f t="shared" si="10"/>
        <v>64</v>
      </c>
      <c r="U31" s="30">
        <f t="shared" si="10"/>
        <v>86</v>
      </c>
      <c r="V31" s="79">
        <f t="shared" si="2"/>
        <v>144</v>
      </c>
    </row>
    <row r="32" spans="1:22" ht="12.75" customHeight="1">
      <c r="A32" s="82" t="s">
        <v>131</v>
      </c>
      <c r="B32" s="50" t="s">
        <v>132</v>
      </c>
      <c r="C32" s="28" t="s">
        <v>142</v>
      </c>
      <c r="D32" s="28"/>
      <c r="E32" s="10">
        <v>42</v>
      </c>
      <c r="F32" s="31">
        <v>10</v>
      </c>
      <c r="G32" s="31">
        <v>32</v>
      </c>
      <c r="H32" s="13">
        <v>12</v>
      </c>
      <c r="I32" s="53">
        <v>20</v>
      </c>
      <c r="J32" s="13"/>
      <c r="K32" s="13"/>
      <c r="L32" s="55"/>
      <c r="M32" s="99">
        <v>0</v>
      </c>
      <c r="N32" s="63">
        <v>0</v>
      </c>
      <c r="O32" s="15">
        <f>SUM(M32:N32)</f>
        <v>0</v>
      </c>
      <c r="P32" s="63">
        <v>0</v>
      </c>
      <c r="Q32" s="14">
        <v>0</v>
      </c>
      <c r="R32" s="15">
        <f>P32+Q32</f>
        <v>0</v>
      </c>
      <c r="S32" s="67">
        <v>0</v>
      </c>
      <c r="T32" s="14">
        <v>32</v>
      </c>
      <c r="U32" s="93">
        <f>S32+T32</f>
        <v>32</v>
      </c>
      <c r="V32" s="79">
        <f t="shared" si="2"/>
        <v>32</v>
      </c>
    </row>
    <row r="33" spans="1:22" ht="12.75" customHeight="1">
      <c r="A33" s="82" t="s">
        <v>133</v>
      </c>
      <c r="B33" s="50" t="s">
        <v>134</v>
      </c>
      <c r="C33" s="28" t="s">
        <v>142</v>
      </c>
      <c r="D33" s="28"/>
      <c r="E33" s="10">
        <v>48</v>
      </c>
      <c r="F33" s="31">
        <v>26</v>
      </c>
      <c r="G33" s="31">
        <v>22</v>
      </c>
      <c r="H33" s="13">
        <v>10</v>
      </c>
      <c r="I33" s="53">
        <v>12</v>
      </c>
      <c r="J33" s="13"/>
      <c r="K33" s="13"/>
      <c r="L33" s="55"/>
      <c r="M33" s="99">
        <v>0</v>
      </c>
      <c r="N33" s="63">
        <v>0</v>
      </c>
      <c r="O33" s="15">
        <f>SUM(M33:N33)</f>
        <v>0</v>
      </c>
      <c r="P33" s="63">
        <v>0</v>
      </c>
      <c r="Q33" s="14">
        <v>0</v>
      </c>
      <c r="R33" s="15">
        <f>P33+Q33</f>
        <v>0</v>
      </c>
      <c r="S33" s="67">
        <v>22</v>
      </c>
      <c r="T33" s="14">
        <v>0</v>
      </c>
      <c r="U33" s="93">
        <f>S33+T33</f>
        <v>22</v>
      </c>
      <c r="V33" s="79">
        <f t="shared" si="2"/>
        <v>22</v>
      </c>
    </row>
    <row r="34" spans="1:22" ht="12.75" customHeight="1">
      <c r="A34" s="82" t="s">
        <v>135</v>
      </c>
      <c r="B34" s="50" t="s">
        <v>125</v>
      </c>
      <c r="C34" s="28" t="s">
        <v>142</v>
      </c>
      <c r="D34" s="28"/>
      <c r="E34" s="10">
        <v>52</v>
      </c>
      <c r="F34" s="31">
        <v>16</v>
      </c>
      <c r="G34" s="31">
        <v>36</v>
      </c>
      <c r="H34" s="13">
        <v>0</v>
      </c>
      <c r="I34" s="53">
        <v>36</v>
      </c>
      <c r="J34" s="13"/>
      <c r="K34" s="13"/>
      <c r="L34" s="55"/>
      <c r="M34" s="99">
        <v>0</v>
      </c>
      <c r="N34" s="63">
        <v>0</v>
      </c>
      <c r="O34" s="15">
        <f>SUM(M34:N34)</f>
        <v>0</v>
      </c>
      <c r="P34" s="63">
        <v>0</v>
      </c>
      <c r="Q34" s="14">
        <v>36</v>
      </c>
      <c r="R34" s="15">
        <f>P34+Q34</f>
        <v>36</v>
      </c>
      <c r="S34" s="67">
        <v>0</v>
      </c>
      <c r="T34" s="14">
        <v>0</v>
      </c>
      <c r="U34" s="93">
        <f>S34+T34</f>
        <v>0</v>
      </c>
      <c r="V34" s="79">
        <f t="shared" si="2"/>
        <v>36</v>
      </c>
    </row>
    <row r="35" spans="1:22" ht="12.75" customHeight="1">
      <c r="A35" s="82" t="s">
        <v>136</v>
      </c>
      <c r="B35" s="50" t="s">
        <v>137</v>
      </c>
      <c r="C35" s="28" t="s">
        <v>142</v>
      </c>
      <c r="D35" s="28"/>
      <c r="E35" s="10">
        <v>42</v>
      </c>
      <c r="F35" s="31">
        <v>10</v>
      </c>
      <c r="G35" s="31">
        <v>32</v>
      </c>
      <c r="H35" s="13">
        <v>12</v>
      </c>
      <c r="I35" s="53">
        <v>20</v>
      </c>
      <c r="J35" s="13"/>
      <c r="K35" s="13"/>
      <c r="L35" s="55"/>
      <c r="M35" s="99">
        <v>0</v>
      </c>
      <c r="N35" s="63">
        <v>0</v>
      </c>
      <c r="O35" s="15">
        <f>SUM(M35:N35)</f>
        <v>0</v>
      </c>
      <c r="P35" s="63">
        <v>0</v>
      </c>
      <c r="Q35" s="14">
        <v>0</v>
      </c>
      <c r="R35" s="15">
        <f>P35+Q35</f>
        <v>0</v>
      </c>
      <c r="S35" s="67">
        <v>0</v>
      </c>
      <c r="T35" s="14">
        <v>32</v>
      </c>
      <c r="U35" s="93">
        <f>S35+T35</f>
        <v>32</v>
      </c>
      <c r="V35" s="79">
        <f t="shared" si="2"/>
        <v>32</v>
      </c>
    </row>
    <row r="36" spans="1:22" ht="12.75" customHeight="1">
      <c r="A36" s="82" t="s">
        <v>138</v>
      </c>
      <c r="B36" s="50" t="s">
        <v>126</v>
      </c>
      <c r="C36" s="28" t="s">
        <v>142</v>
      </c>
      <c r="D36" s="28"/>
      <c r="E36" s="10">
        <v>32</v>
      </c>
      <c r="F36" s="31">
        <v>10</v>
      </c>
      <c r="G36" s="31">
        <v>22</v>
      </c>
      <c r="H36" s="13">
        <v>20</v>
      </c>
      <c r="I36" s="53">
        <v>2</v>
      </c>
      <c r="J36" s="13"/>
      <c r="K36" s="13"/>
      <c r="L36" s="55"/>
      <c r="M36" s="99">
        <v>0</v>
      </c>
      <c r="N36" s="14">
        <v>22</v>
      </c>
      <c r="O36" s="15">
        <f>SUM(M36:N36)</f>
        <v>22</v>
      </c>
      <c r="P36" s="63">
        <v>0</v>
      </c>
      <c r="Q36" s="14">
        <v>0</v>
      </c>
      <c r="R36" s="15">
        <f>P36+Q36</f>
        <v>0</v>
      </c>
      <c r="S36" s="67">
        <v>0</v>
      </c>
      <c r="T36" s="14">
        <v>0</v>
      </c>
      <c r="U36" s="93">
        <f>S36+T36</f>
        <v>0</v>
      </c>
      <c r="V36" s="79">
        <f t="shared" si="2"/>
        <v>22</v>
      </c>
    </row>
    <row r="37" spans="1:22" ht="12" customHeight="1">
      <c r="A37" s="84" t="s">
        <v>18</v>
      </c>
      <c r="B37" s="26" t="s">
        <v>19</v>
      </c>
      <c r="C37" s="7"/>
      <c r="D37" s="7"/>
      <c r="E37" s="59">
        <f>SUM(E38:E42)</f>
        <v>284</v>
      </c>
      <c r="F37" s="59">
        <f aca="true" t="shared" si="11" ref="F37:L37">SUM(F38:F42)</f>
        <v>88</v>
      </c>
      <c r="G37" s="59">
        <f t="shared" si="11"/>
        <v>196</v>
      </c>
      <c r="H37" s="59">
        <f t="shared" si="11"/>
        <v>99</v>
      </c>
      <c r="I37" s="59">
        <f t="shared" si="11"/>
        <v>97</v>
      </c>
      <c r="J37" s="59">
        <f t="shared" si="11"/>
        <v>0</v>
      </c>
      <c r="K37" s="59">
        <f t="shared" si="11"/>
        <v>0</v>
      </c>
      <c r="L37" s="59">
        <f t="shared" si="11"/>
        <v>0</v>
      </c>
      <c r="M37" s="59">
        <f aca="true" t="shared" si="12" ref="M37:U37">SUM(M38:M42)</f>
        <v>16</v>
      </c>
      <c r="N37" s="59">
        <f t="shared" si="12"/>
        <v>16</v>
      </c>
      <c r="O37" s="59">
        <f t="shared" si="12"/>
        <v>32</v>
      </c>
      <c r="P37" s="59">
        <f t="shared" si="12"/>
        <v>0</v>
      </c>
      <c r="Q37" s="59">
        <f t="shared" si="12"/>
        <v>54</v>
      </c>
      <c r="R37" s="59">
        <f t="shared" si="12"/>
        <v>54</v>
      </c>
      <c r="S37" s="59">
        <f t="shared" si="12"/>
        <v>110</v>
      </c>
      <c r="T37" s="59">
        <f t="shared" si="12"/>
        <v>0</v>
      </c>
      <c r="U37" s="59">
        <f t="shared" si="12"/>
        <v>110</v>
      </c>
      <c r="V37" s="79">
        <f t="shared" si="2"/>
        <v>196</v>
      </c>
    </row>
    <row r="38" spans="1:22" ht="11.25" customHeight="1">
      <c r="A38" s="84" t="s">
        <v>20</v>
      </c>
      <c r="B38" s="18" t="s">
        <v>21</v>
      </c>
      <c r="C38" s="28" t="s">
        <v>142</v>
      </c>
      <c r="D38" s="28"/>
      <c r="E38" s="10">
        <v>64</v>
      </c>
      <c r="F38" s="23">
        <v>18</v>
      </c>
      <c r="G38" s="32">
        <v>46</v>
      </c>
      <c r="H38" s="32">
        <v>26</v>
      </c>
      <c r="I38" s="32">
        <v>20</v>
      </c>
      <c r="J38" s="13"/>
      <c r="K38" s="13"/>
      <c r="L38" s="55"/>
      <c r="M38" s="99">
        <v>0</v>
      </c>
      <c r="N38" s="14">
        <v>0</v>
      </c>
      <c r="O38" s="15">
        <v>0</v>
      </c>
      <c r="P38" s="63">
        <v>0</v>
      </c>
      <c r="Q38" s="63">
        <v>0</v>
      </c>
      <c r="R38" s="15">
        <v>0</v>
      </c>
      <c r="S38" s="63">
        <v>46</v>
      </c>
      <c r="T38" s="63">
        <v>0</v>
      </c>
      <c r="U38" s="93">
        <v>46</v>
      </c>
      <c r="V38" s="79">
        <f t="shared" si="2"/>
        <v>46</v>
      </c>
    </row>
    <row r="39" spans="1:22" ht="12.75" customHeight="1">
      <c r="A39" s="84" t="s">
        <v>22</v>
      </c>
      <c r="B39" s="18" t="s">
        <v>23</v>
      </c>
      <c r="C39" s="28" t="s">
        <v>142</v>
      </c>
      <c r="D39" s="28"/>
      <c r="E39" s="10">
        <v>82</v>
      </c>
      <c r="F39" s="23">
        <v>28</v>
      </c>
      <c r="G39" s="32">
        <v>54</v>
      </c>
      <c r="H39" s="32">
        <v>28</v>
      </c>
      <c r="I39" s="32">
        <v>26</v>
      </c>
      <c r="J39" s="13"/>
      <c r="K39" s="13"/>
      <c r="L39" s="55"/>
      <c r="M39" s="99">
        <v>0</v>
      </c>
      <c r="N39" s="67">
        <v>0</v>
      </c>
      <c r="O39" s="15">
        <v>0</v>
      </c>
      <c r="P39" s="63">
        <v>0</v>
      </c>
      <c r="Q39" s="63">
        <v>54</v>
      </c>
      <c r="R39" s="15">
        <v>54</v>
      </c>
      <c r="S39" s="63">
        <v>0</v>
      </c>
      <c r="T39" s="63">
        <v>0</v>
      </c>
      <c r="U39" s="93">
        <v>0</v>
      </c>
      <c r="V39" s="79">
        <f t="shared" si="2"/>
        <v>54</v>
      </c>
    </row>
    <row r="40" spans="1:22" ht="12.75" customHeight="1">
      <c r="A40" s="84" t="s">
        <v>24</v>
      </c>
      <c r="B40" s="18" t="s">
        <v>25</v>
      </c>
      <c r="C40" s="65" t="s">
        <v>142</v>
      </c>
      <c r="D40" s="28"/>
      <c r="E40" s="10">
        <v>46</v>
      </c>
      <c r="F40" s="23">
        <v>14</v>
      </c>
      <c r="G40" s="32">
        <v>32</v>
      </c>
      <c r="H40" s="32">
        <v>17</v>
      </c>
      <c r="I40" s="32">
        <v>15</v>
      </c>
      <c r="J40" s="13"/>
      <c r="K40" s="13"/>
      <c r="L40" s="55"/>
      <c r="M40" s="99">
        <v>0</v>
      </c>
      <c r="N40" s="67">
        <v>0</v>
      </c>
      <c r="O40" s="15">
        <v>0</v>
      </c>
      <c r="P40" s="63">
        <v>0</v>
      </c>
      <c r="Q40" s="63">
        <v>0</v>
      </c>
      <c r="R40" s="15">
        <v>0</v>
      </c>
      <c r="S40" s="63">
        <v>32</v>
      </c>
      <c r="T40" s="63">
        <v>0</v>
      </c>
      <c r="U40" s="93">
        <v>32</v>
      </c>
      <c r="V40" s="79">
        <f t="shared" si="2"/>
        <v>32</v>
      </c>
    </row>
    <row r="41" spans="1:22" ht="12" customHeight="1">
      <c r="A41" s="84" t="s">
        <v>26</v>
      </c>
      <c r="B41" s="18" t="s">
        <v>27</v>
      </c>
      <c r="C41" s="65" t="s">
        <v>142</v>
      </c>
      <c r="D41" s="28"/>
      <c r="E41" s="10">
        <v>46</v>
      </c>
      <c r="F41" s="23">
        <v>14</v>
      </c>
      <c r="G41" s="32">
        <v>32</v>
      </c>
      <c r="H41" s="32">
        <v>20</v>
      </c>
      <c r="I41" s="32">
        <v>12</v>
      </c>
      <c r="J41" s="13"/>
      <c r="K41" s="13"/>
      <c r="L41" s="55"/>
      <c r="M41" s="99">
        <v>0</v>
      </c>
      <c r="N41" s="63">
        <v>0</v>
      </c>
      <c r="O41" s="15">
        <v>0</v>
      </c>
      <c r="P41" s="63">
        <v>0</v>
      </c>
      <c r="Q41" s="63">
        <v>0</v>
      </c>
      <c r="R41" s="15">
        <v>0</v>
      </c>
      <c r="S41" s="16">
        <v>32</v>
      </c>
      <c r="T41" s="63">
        <v>0</v>
      </c>
      <c r="U41" s="93">
        <v>32</v>
      </c>
      <c r="V41" s="79">
        <f t="shared" si="2"/>
        <v>32</v>
      </c>
    </row>
    <row r="42" spans="1:22" ht="12" customHeight="1">
      <c r="A42" s="84" t="s">
        <v>28</v>
      </c>
      <c r="B42" s="32" t="s">
        <v>29</v>
      </c>
      <c r="C42" s="28" t="s">
        <v>142</v>
      </c>
      <c r="D42" s="28"/>
      <c r="E42" s="10">
        <v>46</v>
      </c>
      <c r="F42" s="23">
        <v>14</v>
      </c>
      <c r="G42" s="32">
        <v>32</v>
      </c>
      <c r="H42" s="32">
        <v>8</v>
      </c>
      <c r="I42" s="32">
        <v>24</v>
      </c>
      <c r="J42" s="13"/>
      <c r="K42" s="13"/>
      <c r="L42" s="55"/>
      <c r="M42" s="99">
        <v>16</v>
      </c>
      <c r="N42" s="63">
        <v>16</v>
      </c>
      <c r="O42" s="15">
        <v>32</v>
      </c>
      <c r="P42" s="14">
        <v>0</v>
      </c>
      <c r="Q42" s="63">
        <v>0</v>
      </c>
      <c r="R42" s="15">
        <v>0</v>
      </c>
      <c r="S42" s="63">
        <v>0</v>
      </c>
      <c r="T42" s="63">
        <v>0</v>
      </c>
      <c r="U42" s="93">
        <v>0</v>
      </c>
      <c r="V42" s="79">
        <f t="shared" si="2"/>
        <v>32</v>
      </c>
    </row>
    <row r="43" spans="1:22" ht="12" customHeight="1">
      <c r="A43" s="84" t="s">
        <v>30</v>
      </c>
      <c r="B43" s="80" t="s">
        <v>31</v>
      </c>
      <c r="C43" s="81"/>
      <c r="D43" s="81"/>
      <c r="E43" s="120">
        <f aca="true" t="shared" si="13" ref="E43:J43">SUM(E45+E51+E56)</f>
        <v>1904</v>
      </c>
      <c r="F43" s="120">
        <f t="shared" si="13"/>
        <v>124</v>
      </c>
      <c r="G43" s="120">
        <f t="shared" si="13"/>
        <v>1780</v>
      </c>
      <c r="H43" s="120">
        <f t="shared" si="13"/>
        <v>260</v>
      </c>
      <c r="I43" s="120">
        <f t="shared" si="13"/>
        <v>80</v>
      </c>
      <c r="J43" s="120">
        <f t="shared" si="13"/>
        <v>1404</v>
      </c>
      <c r="K43" s="120">
        <f aca="true" t="shared" si="14" ref="K43:U43">SUM(K45+K51+K56)</f>
        <v>18</v>
      </c>
      <c r="L43" s="120">
        <f t="shared" si="14"/>
        <v>18</v>
      </c>
      <c r="M43" s="120">
        <f t="shared" si="14"/>
        <v>26</v>
      </c>
      <c r="N43" s="120">
        <f t="shared" si="14"/>
        <v>136</v>
      </c>
      <c r="O43" s="120">
        <f t="shared" si="14"/>
        <v>162</v>
      </c>
      <c r="P43" s="120">
        <f t="shared" si="14"/>
        <v>148</v>
      </c>
      <c r="Q43" s="120">
        <f t="shared" si="14"/>
        <v>524</v>
      </c>
      <c r="R43" s="120">
        <f t="shared" si="14"/>
        <v>672</v>
      </c>
      <c r="S43" s="120">
        <f t="shared" si="14"/>
        <v>398</v>
      </c>
      <c r="T43" s="120">
        <f t="shared" si="14"/>
        <v>548</v>
      </c>
      <c r="U43" s="120">
        <f t="shared" si="14"/>
        <v>946</v>
      </c>
      <c r="V43" s="79">
        <f t="shared" si="2"/>
        <v>1780</v>
      </c>
    </row>
    <row r="44" spans="1:22" ht="11.25" customHeight="1">
      <c r="A44" s="84" t="s">
        <v>32</v>
      </c>
      <c r="B44" s="4" t="s">
        <v>33</v>
      </c>
      <c r="C44" s="7"/>
      <c r="D44" s="7"/>
      <c r="E44" s="59">
        <f>SUM(E46+E47+E52+E57)</f>
        <v>464</v>
      </c>
      <c r="F44" s="59">
        <f>SUM(F46+F47+F52+F57)</f>
        <v>124</v>
      </c>
      <c r="G44" s="59">
        <f>SUM(G46+G47+G52+G57)</f>
        <v>340</v>
      </c>
      <c r="H44" s="59">
        <f>SUM(H46+H47+H52+H57)</f>
        <v>260</v>
      </c>
      <c r="I44" s="59">
        <f>SUM(I46+I47+I52+I57)</f>
        <v>80</v>
      </c>
      <c r="J44" s="59">
        <f>SUM(J48+J49+J53+J54+J58+J59)</f>
        <v>1404</v>
      </c>
      <c r="K44" s="59">
        <f aca="true" t="shared" si="15" ref="K44:U44">SUM(K48+K49+K53+K54+K58+K59)</f>
        <v>0</v>
      </c>
      <c r="L44" s="59">
        <f t="shared" si="15"/>
        <v>0</v>
      </c>
      <c r="M44" s="59">
        <f t="shared" si="15"/>
        <v>0</v>
      </c>
      <c r="N44" s="59">
        <f t="shared" si="15"/>
        <v>72</v>
      </c>
      <c r="O44" s="59">
        <f t="shared" si="15"/>
        <v>72</v>
      </c>
      <c r="P44" s="59">
        <f t="shared" si="15"/>
        <v>72</v>
      </c>
      <c r="Q44" s="59">
        <f t="shared" si="15"/>
        <v>468</v>
      </c>
      <c r="R44" s="59">
        <f t="shared" si="15"/>
        <v>540</v>
      </c>
      <c r="S44" s="59">
        <f t="shared" si="15"/>
        <v>288</v>
      </c>
      <c r="T44" s="59">
        <f t="shared" si="15"/>
        <v>504</v>
      </c>
      <c r="U44" s="59">
        <f t="shared" si="15"/>
        <v>792</v>
      </c>
      <c r="V44" s="79">
        <f t="shared" si="2"/>
        <v>1404</v>
      </c>
    </row>
    <row r="45" spans="1:22" ht="23.25" customHeight="1">
      <c r="A45" s="85" t="s">
        <v>34</v>
      </c>
      <c r="B45" s="68" t="s">
        <v>35</v>
      </c>
      <c r="C45" s="108"/>
      <c r="D45" s="69"/>
      <c r="E45" s="70">
        <f>SUM(E46:E50)</f>
        <v>928</v>
      </c>
      <c r="F45" s="70">
        <f aca="true" t="shared" si="16" ref="F45:L45">SUM(F46:F50)</f>
        <v>94</v>
      </c>
      <c r="G45" s="70">
        <f t="shared" si="16"/>
        <v>834</v>
      </c>
      <c r="H45" s="70">
        <f t="shared" si="16"/>
        <v>150</v>
      </c>
      <c r="I45" s="70">
        <f t="shared" si="16"/>
        <v>60</v>
      </c>
      <c r="J45" s="70">
        <f t="shared" si="16"/>
        <v>612</v>
      </c>
      <c r="K45" s="70">
        <f t="shared" si="16"/>
        <v>6</v>
      </c>
      <c r="L45" s="70">
        <f t="shared" si="16"/>
        <v>6</v>
      </c>
      <c r="M45" s="70">
        <f aca="true" t="shared" si="17" ref="M45:U45">SUM(M46:M50)</f>
        <v>26</v>
      </c>
      <c r="N45" s="70">
        <f t="shared" si="17"/>
        <v>136</v>
      </c>
      <c r="O45" s="70">
        <f t="shared" si="17"/>
        <v>162</v>
      </c>
      <c r="P45" s="70">
        <f t="shared" si="17"/>
        <v>148</v>
      </c>
      <c r="Q45" s="70">
        <f t="shared" si="17"/>
        <v>524</v>
      </c>
      <c r="R45" s="70">
        <f t="shared" si="17"/>
        <v>672</v>
      </c>
      <c r="S45" s="70">
        <f t="shared" si="17"/>
        <v>0</v>
      </c>
      <c r="T45" s="70">
        <f t="shared" si="17"/>
        <v>0</v>
      </c>
      <c r="U45" s="70">
        <f t="shared" si="17"/>
        <v>0</v>
      </c>
      <c r="V45" s="79">
        <f t="shared" si="2"/>
        <v>834</v>
      </c>
    </row>
    <row r="46" spans="1:22" ht="12.75" customHeight="1">
      <c r="A46" s="84" t="s">
        <v>101</v>
      </c>
      <c r="B46" s="32" t="s">
        <v>36</v>
      </c>
      <c r="C46" s="28" t="s">
        <v>129</v>
      </c>
      <c r="D46" s="28"/>
      <c r="E46" s="10">
        <v>140</v>
      </c>
      <c r="F46" s="32">
        <v>40</v>
      </c>
      <c r="G46" s="32">
        <v>100</v>
      </c>
      <c r="H46" s="32">
        <v>70</v>
      </c>
      <c r="I46" s="32">
        <v>30</v>
      </c>
      <c r="J46" s="32"/>
      <c r="K46" s="32"/>
      <c r="L46" s="57"/>
      <c r="M46" s="94">
        <v>26</v>
      </c>
      <c r="N46" s="67">
        <v>24</v>
      </c>
      <c r="O46" s="110">
        <v>50</v>
      </c>
      <c r="P46" s="14">
        <v>26</v>
      </c>
      <c r="Q46" s="16">
        <v>24</v>
      </c>
      <c r="R46" s="44">
        <v>50</v>
      </c>
      <c r="S46" s="16">
        <v>0</v>
      </c>
      <c r="T46" s="14">
        <v>0</v>
      </c>
      <c r="U46" s="100">
        <v>0</v>
      </c>
      <c r="V46" s="79">
        <f t="shared" si="2"/>
        <v>100</v>
      </c>
    </row>
    <row r="47" spans="1:22" ht="21" customHeight="1">
      <c r="A47" s="84" t="s">
        <v>102</v>
      </c>
      <c r="B47" s="32" t="s">
        <v>35</v>
      </c>
      <c r="C47" s="28" t="s">
        <v>129</v>
      </c>
      <c r="D47" s="28"/>
      <c r="E47" s="32">
        <v>164</v>
      </c>
      <c r="F47" s="32">
        <v>54</v>
      </c>
      <c r="G47" s="32">
        <v>110</v>
      </c>
      <c r="H47" s="32">
        <v>80</v>
      </c>
      <c r="I47" s="32">
        <v>30</v>
      </c>
      <c r="J47" s="32"/>
      <c r="K47" s="32"/>
      <c r="L47" s="57"/>
      <c r="M47" s="94">
        <v>0</v>
      </c>
      <c r="N47" s="14">
        <v>40</v>
      </c>
      <c r="O47" s="110">
        <v>40</v>
      </c>
      <c r="P47" s="67">
        <v>50</v>
      </c>
      <c r="Q47" s="16">
        <v>20</v>
      </c>
      <c r="R47" s="44">
        <v>70</v>
      </c>
      <c r="S47" s="16">
        <v>0</v>
      </c>
      <c r="T47" s="14">
        <v>0</v>
      </c>
      <c r="U47" s="100">
        <v>0</v>
      </c>
      <c r="V47" s="79">
        <f t="shared" si="2"/>
        <v>110</v>
      </c>
    </row>
    <row r="48" spans="1:22" ht="12.75" customHeight="1">
      <c r="A48" s="84" t="s">
        <v>103</v>
      </c>
      <c r="B48" s="32" t="s">
        <v>49</v>
      </c>
      <c r="C48" s="28" t="s">
        <v>129</v>
      </c>
      <c r="D48" s="28"/>
      <c r="E48" s="64">
        <v>252</v>
      </c>
      <c r="F48" s="32">
        <v>0</v>
      </c>
      <c r="G48" s="32">
        <v>252</v>
      </c>
      <c r="H48" s="32"/>
      <c r="I48" s="32"/>
      <c r="J48" s="32">
        <v>252</v>
      </c>
      <c r="K48" s="32"/>
      <c r="L48" s="57"/>
      <c r="M48" s="60">
        <v>0</v>
      </c>
      <c r="N48" s="32">
        <v>72</v>
      </c>
      <c r="O48" s="15">
        <v>72</v>
      </c>
      <c r="P48" s="109">
        <v>72</v>
      </c>
      <c r="Q48" s="32">
        <v>108</v>
      </c>
      <c r="R48" s="44">
        <v>180</v>
      </c>
      <c r="S48" s="32">
        <v>0</v>
      </c>
      <c r="T48" s="32">
        <v>0</v>
      </c>
      <c r="U48" s="100">
        <v>0</v>
      </c>
      <c r="V48" s="79">
        <f t="shared" si="2"/>
        <v>252</v>
      </c>
    </row>
    <row r="49" spans="1:22" ht="21" customHeight="1">
      <c r="A49" s="84" t="s">
        <v>50</v>
      </c>
      <c r="B49" s="32" t="s">
        <v>40</v>
      </c>
      <c r="C49" s="28" t="s">
        <v>129</v>
      </c>
      <c r="D49" s="28"/>
      <c r="E49" s="10">
        <v>360</v>
      </c>
      <c r="F49" s="32">
        <v>0</v>
      </c>
      <c r="G49" s="32">
        <v>360</v>
      </c>
      <c r="H49" s="32"/>
      <c r="I49" s="32"/>
      <c r="J49" s="32">
        <v>360</v>
      </c>
      <c r="K49" s="32"/>
      <c r="L49" s="57"/>
      <c r="M49" s="98">
        <v>0</v>
      </c>
      <c r="N49" s="67">
        <v>0</v>
      </c>
      <c r="O49" s="15">
        <v>0</v>
      </c>
      <c r="P49" s="14">
        <v>0</v>
      </c>
      <c r="Q49" s="119">
        <v>360</v>
      </c>
      <c r="R49" s="44">
        <v>360</v>
      </c>
      <c r="S49" s="16">
        <v>0</v>
      </c>
      <c r="T49" s="14">
        <v>0</v>
      </c>
      <c r="U49" s="100">
        <v>0</v>
      </c>
      <c r="V49" s="79">
        <f t="shared" si="2"/>
        <v>360</v>
      </c>
    </row>
    <row r="50" spans="1:22" ht="21" customHeight="1">
      <c r="A50" s="84"/>
      <c r="B50" s="32" t="s">
        <v>139</v>
      </c>
      <c r="C50" s="28"/>
      <c r="D50" s="28" t="s">
        <v>140</v>
      </c>
      <c r="E50" s="10">
        <v>12</v>
      </c>
      <c r="F50" s="32"/>
      <c r="G50" s="32">
        <v>12</v>
      </c>
      <c r="H50" s="32"/>
      <c r="I50" s="32"/>
      <c r="J50" s="32"/>
      <c r="K50" s="32">
        <v>6</v>
      </c>
      <c r="L50" s="122">
        <v>6</v>
      </c>
      <c r="M50" s="98"/>
      <c r="N50" s="67"/>
      <c r="O50" s="15"/>
      <c r="P50" s="14"/>
      <c r="Q50" s="119">
        <v>12</v>
      </c>
      <c r="R50" s="44">
        <v>12</v>
      </c>
      <c r="S50" s="16"/>
      <c r="T50" s="14"/>
      <c r="U50" s="100"/>
      <c r="V50" s="79"/>
    </row>
    <row r="51" spans="1:22" s="72" customFormat="1" ht="25.5" customHeight="1">
      <c r="A51" s="85" t="s">
        <v>105</v>
      </c>
      <c r="B51" s="68" t="s">
        <v>104</v>
      </c>
      <c r="C51" s="69"/>
      <c r="D51" s="69"/>
      <c r="E51" s="71">
        <f>SUM(E52:E55)</f>
        <v>512</v>
      </c>
      <c r="F51" s="71">
        <f aca="true" t="shared" si="18" ref="F51:L51">SUM(F52:F55)</f>
        <v>18</v>
      </c>
      <c r="G51" s="71">
        <f t="shared" si="18"/>
        <v>494</v>
      </c>
      <c r="H51" s="71">
        <f t="shared" si="18"/>
        <v>30</v>
      </c>
      <c r="I51" s="71">
        <f t="shared" si="18"/>
        <v>20</v>
      </c>
      <c r="J51" s="71">
        <f t="shared" si="18"/>
        <v>432</v>
      </c>
      <c r="K51" s="71">
        <f t="shared" si="18"/>
        <v>6</v>
      </c>
      <c r="L51" s="71">
        <f t="shared" si="18"/>
        <v>6</v>
      </c>
      <c r="M51" s="71">
        <f aca="true" t="shared" si="19" ref="M51:U51">SUM(M52:M55)</f>
        <v>0</v>
      </c>
      <c r="N51" s="71">
        <f t="shared" si="19"/>
        <v>0</v>
      </c>
      <c r="O51" s="71">
        <f t="shared" si="19"/>
        <v>0</v>
      </c>
      <c r="P51" s="71">
        <f t="shared" si="19"/>
        <v>0</v>
      </c>
      <c r="Q51" s="71">
        <f t="shared" si="19"/>
        <v>0</v>
      </c>
      <c r="R51" s="71">
        <f t="shared" si="19"/>
        <v>0</v>
      </c>
      <c r="S51" s="71">
        <f t="shared" si="19"/>
        <v>174</v>
      </c>
      <c r="T51" s="71">
        <f t="shared" si="19"/>
        <v>320</v>
      </c>
      <c r="U51" s="71">
        <f t="shared" si="19"/>
        <v>494</v>
      </c>
      <c r="V51" s="79">
        <f t="shared" si="2"/>
        <v>494</v>
      </c>
    </row>
    <row r="52" spans="1:22" ht="22.5" customHeight="1">
      <c r="A52" s="84" t="s">
        <v>107</v>
      </c>
      <c r="B52" s="32" t="s">
        <v>106</v>
      </c>
      <c r="C52" s="28" t="str">
        <f>$C$48</f>
        <v>дз</v>
      </c>
      <c r="D52" s="28"/>
      <c r="E52" s="10">
        <v>68</v>
      </c>
      <c r="F52" s="32">
        <v>18</v>
      </c>
      <c r="G52" s="32">
        <v>50</v>
      </c>
      <c r="H52" s="32">
        <v>30</v>
      </c>
      <c r="I52" s="32">
        <v>20</v>
      </c>
      <c r="J52" s="32"/>
      <c r="K52" s="32"/>
      <c r="L52" s="57"/>
      <c r="M52" s="98">
        <v>0</v>
      </c>
      <c r="N52" s="67">
        <v>0</v>
      </c>
      <c r="O52" s="15">
        <v>0</v>
      </c>
      <c r="P52" s="14">
        <v>0</v>
      </c>
      <c r="Q52" s="14">
        <v>0</v>
      </c>
      <c r="R52" s="44">
        <v>0</v>
      </c>
      <c r="S52" s="16">
        <v>30</v>
      </c>
      <c r="T52" s="14">
        <v>20</v>
      </c>
      <c r="U52" s="100">
        <v>50</v>
      </c>
      <c r="V52" s="79">
        <f t="shared" si="2"/>
        <v>50</v>
      </c>
    </row>
    <row r="53" spans="1:22" ht="12" customHeight="1">
      <c r="A53" s="84" t="s">
        <v>108</v>
      </c>
      <c r="B53" s="32" t="s">
        <v>49</v>
      </c>
      <c r="C53" s="28" t="str">
        <f>$C$48</f>
        <v>дз</v>
      </c>
      <c r="D53" s="28"/>
      <c r="E53" s="32">
        <v>216</v>
      </c>
      <c r="F53" s="32">
        <v>0</v>
      </c>
      <c r="G53" s="32">
        <v>216</v>
      </c>
      <c r="H53" s="32"/>
      <c r="I53" s="32"/>
      <c r="J53" s="32">
        <v>216</v>
      </c>
      <c r="K53" s="32"/>
      <c r="L53" s="57"/>
      <c r="M53" s="94">
        <v>0</v>
      </c>
      <c r="N53" s="16">
        <v>0</v>
      </c>
      <c r="O53" s="15">
        <v>0</v>
      </c>
      <c r="P53" s="14">
        <v>0</v>
      </c>
      <c r="Q53" s="14">
        <v>0</v>
      </c>
      <c r="R53" s="44">
        <v>0</v>
      </c>
      <c r="S53" s="16">
        <v>144</v>
      </c>
      <c r="T53" s="14">
        <v>72</v>
      </c>
      <c r="U53" s="100">
        <v>216</v>
      </c>
      <c r="V53" s="79">
        <f t="shared" si="2"/>
        <v>216</v>
      </c>
    </row>
    <row r="54" spans="1:22" ht="21" customHeight="1">
      <c r="A54" s="84" t="s">
        <v>109</v>
      </c>
      <c r="B54" s="32" t="s">
        <v>40</v>
      </c>
      <c r="C54" s="28" t="str">
        <f>$C$48</f>
        <v>дз</v>
      </c>
      <c r="D54" s="28"/>
      <c r="E54" s="34">
        <v>216</v>
      </c>
      <c r="F54" s="32">
        <v>0</v>
      </c>
      <c r="G54" s="32">
        <v>216</v>
      </c>
      <c r="H54" s="32"/>
      <c r="I54" s="32"/>
      <c r="J54" s="32">
        <v>216</v>
      </c>
      <c r="K54" s="32"/>
      <c r="L54" s="57"/>
      <c r="M54" s="94">
        <v>0</v>
      </c>
      <c r="N54" s="14">
        <v>0</v>
      </c>
      <c r="O54" s="15">
        <v>0</v>
      </c>
      <c r="P54" s="14">
        <v>0</v>
      </c>
      <c r="Q54" s="67">
        <v>0</v>
      </c>
      <c r="R54" s="44">
        <v>0</v>
      </c>
      <c r="S54" s="16">
        <v>0</v>
      </c>
      <c r="T54" s="14">
        <v>216</v>
      </c>
      <c r="U54" s="100">
        <v>216</v>
      </c>
      <c r="V54" s="79">
        <f t="shared" si="2"/>
        <v>216</v>
      </c>
    </row>
    <row r="55" spans="1:22" ht="21" customHeight="1">
      <c r="A55" s="84"/>
      <c r="B55" s="32" t="s">
        <v>141</v>
      </c>
      <c r="C55" s="28"/>
      <c r="D55" s="28" t="s">
        <v>140</v>
      </c>
      <c r="E55" s="34">
        <v>12</v>
      </c>
      <c r="F55" s="32"/>
      <c r="G55" s="32">
        <v>12</v>
      </c>
      <c r="H55" s="32"/>
      <c r="I55" s="32"/>
      <c r="J55" s="32"/>
      <c r="K55" s="32">
        <v>6</v>
      </c>
      <c r="L55" s="122">
        <v>6</v>
      </c>
      <c r="M55" s="94"/>
      <c r="N55" s="14"/>
      <c r="O55" s="15"/>
      <c r="P55" s="14"/>
      <c r="Q55" s="67"/>
      <c r="R55" s="44"/>
      <c r="S55" s="16"/>
      <c r="T55" s="14">
        <v>12</v>
      </c>
      <c r="U55" s="100">
        <v>12</v>
      </c>
      <c r="V55" s="79"/>
    </row>
    <row r="56" spans="1:22" s="72" customFormat="1" ht="12" customHeight="1">
      <c r="A56" s="85" t="s">
        <v>110</v>
      </c>
      <c r="B56" s="68" t="s">
        <v>48</v>
      </c>
      <c r="C56" s="69"/>
      <c r="D56" s="69"/>
      <c r="E56" s="68">
        <f>SUM(E57:E60)</f>
        <v>464</v>
      </c>
      <c r="F56" s="68">
        <f aca="true" t="shared" si="20" ref="F56:L56">SUM(F57:F60)</f>
        <v>12</v>
      </c>
      <c r="G56" s="68">
        <f t="shared" si="20"/>
        <v>452</v>
      </c>
      <c r="H56" s="68">
        <f t="shared" si="20"/>
        <v>80</v>
      </c>
      <c r="I56" s="68">
        <f t="shared" si="20"/>
        <v>0</v>
      </c>
      <c r="J56" s="68">
        <f t="shared" si="20"/>
        <v>360</v>
      </c>
      <c r="K56" s="68">
        <f t="shared" si="20"/>
        <v>6</v>
      </c>
      <c r="L56" s="68">
        <f t="shared" si="20"/>
        <v>6</v>
      </c>
      <c r="M56" s="68">
        <f aca="true" t="shared" si="21" ref="M56:U56">SUM(M57:M60)</f>
        <v>0</v>
      </c>
      <c r="N56" s="68">
        <f t="shared" si="21"/>
        <v>0</v>
      </c>
      <c r="O56" s="68">
        <f t="shared" si="21"/>
        <v>0</v>
      </c>
      <c r="P56" s="68">
        <f t="shared" si="21"/>
        <v>0</v>
      </c>
      <c r="Q56" s="68">
        <f t="shared" si="21"/>
        <v>0</v>
      </c>
      <c r="R56" s="68">
        <f t="shared" si="21"/>
        <v>0</v>
      </c>
      <c r="S56" s="68">
        <f t="shared" si="21"/>
        <v>224</v>
      </c>
      <c r="T56" s="68">
        <f t="shared" si="21"/>
        <v>228</v>
      </c>
      <c r="U56" s="68">
        <f t="shared" si="21"/>
        <v>452</v>
      </c>
      <c r="V56" s="79">
        <f t="shared" si="2"/>
        <v>452</v>
      </c>
    </row>
    <row r="57" spans="1:22" ht="12" customHeight="1">
      <c r="A57" s="84" t="s">
        <v>111</v>
      </c>
      <c r="B57" s="32" t="s">
        <v>112</v>
      </c>
      <c r="C57" s="65" t="str">
        <f>$C$48</f>
        <v>дз</v>
      </c>
      <c r="D57" s="28"/>
      <c r="E57" s="9">
        <v>92</v>
      </c>
      <c r="F57" s="9">
        <v>12</v>
      </c>
      <c r="G57" s="9">
        <v>80</v>
      </c>
      <c r="H57" s="9">
        <v>80</v>
      </c>
      <c r="I57" s="9">
        <v>0</v>
      </c>
      <c r="J57" s="9"/>
      <c r="K57" s="9"/>
      <c r="L57" s="56"/>
      <c r="M57" s="99">
        <v>0</v>
      </c>
      <c r="N57" s="17">
        <v>0</v>
      </c>
      <c r="O57" s="15">
        <v>0</v>
      </c>
      <c r="P57" s="63">
        <v>0</v>
      </c>
      <c r="Q57" s="63">
        <v>0</v>
      </c>
      <c r="R57" s="44">
        <v>0</v>
      </c>
      <c r="S57" s="17">
        <v>80</v>
      </c>
      <c r="T57" s="17">
        <v>0</v>
      </c>
      <c r="U57" s="100">
        <v>80</v>
      </c>
      <c r="V57" s="79">
        <f t="shared" si="2"/>
        <v>80</v>
      </c>
    </row>
    <row r="58" spans="1:22" ht="12.75" customHeight="1">
      <c r="A58" s="84" t="s">
        <v>113</v>
      </c>
      <c r="B58" s="32" t="s">
        <v>49</v>
      </c>
      <c r="C58" s="28" t="str">
        <f>$C$48</f>
        <v>дз</v>
      </c>
      <c r="D58" s="28"/>
      <c r="E58" s="13">
        <v>144</v>
      </c>
      <c r="F58" s="13">
        <v>0</v>
      </c>
      <c r="G58" s="13">
        <v>144</v>
      </c>
      <c r="H58" s="13"/>
      <c r="I58" s="13"/>
      <c r="J58" s="13">
        <v>144</v>
      </c>
      <c r="K58" s="13"/>
      <c r="L58" s="55"/>
      <c r="M58" s="97">
        <v>0</v>
      </c>
      <c r="N58" s="13">
        <v>0</v>
      </c>
      <c r="O58" s="15">
        <v>0</v>
      </c>
      <c r="P58" s="63">
        <v>0</v>
      </c>
      <c r="Q58" s="63">
        <v>0</v>
      </c>
      <c r="R58" s="44">
        <v>0</v>
      </c>
      <c r="S58" s="13">
        <v>144</v>
      </c>
      <c r="T58" s="13">
        <v>0</v>
      </c>
      <c r="U58" s="100">
        <v>144</v>
      </c>
      <c r="V58" s="79">
        <f t="shared" si="2"/>
        <v>144</v>
      </c>
    </row>
    <row r="59" spans="1:22" ht="12.75" customHeight="1">
      <c r="A59" s="84" t="s">
        <v>114</v>
      </c>
      <c r="B59" s="32" t="s">
        <v>40</v>
      </c>
      <c r="C59" s="28" t="str">
        <f>$C$48</f>
        <v>дз</v>
      </c>
      <c r="D59" s="61"/>
      <c r="E59" s="10">
        <v>216</v>
      </c>
      <c r="F59" s="13">
        <v>0</v>
      </c>
      <c r="G59" s="13">
        <v>216</v>
      </c>
      <c r="H59" s="13"/>
      <c r="I59" s="13"/>
      <c r="J59" s="13">
        <v>216</v>
      </c>
      <c r="K59" s="13"/>
      <c r="L59" s="55"/>
      <c r="M59" s="99">
        <v>0</v>
      </c>
      <c r="N59" s="63">
        <v>0</v>
      </c>
      <c r="O59" s="15">
        <v>0</v>
      </c>
      <c r="P59" s="63">
        <v>0</v>
      </c>
      <c r="Q59" s="63">
        <v>0</v>
      </c>
      <c r="R59" s="44">
        <v>0</v>
      </c>
      <c r="S59" s="16">
        <v>0</v>
      </c>
      <c r="T59" s="67">
        <v>216</v>
      </c>
      <c r="U59" s="100">
        <v>216</v>
      </c>
      <c r="V59" s="79">
        <f t="shared" si="2"/>
        <v>216</v>
      </c>
    </row>
    <row r="60" spans="1:22" ht="12.75" customHeight="1">
      <c r="A60" s="84"/>
      <c r="B60" s="32" t="s">
        <v>139</v>
      </c>
      <c r="C60" s="28"/>
      <c r="D60" s="61" t="s">
        <v>140</v>
      </c>
      <c r="E60" s="10">
        <v>12</v>
      </c>
      <c r="F60" s="13"/>
      <c r="G60" s="13">
        <v>12</v>
      </c>
      <c r="H60" s="13"/>
      <c r="I60" s="13"/>
      <c r="J60" s="13"/>
      <c r="K60" s="13">
        <v>6</v>
      </c>
      <c r="L60" s="55">
        <v>6</v>
      </c>
      <c r="M60" s="99"/>
      <c r="N60" s="63"/>
      <c r="O60" s="15"/>
      <c r="P60" s="63"/>
      <c r="Q60" s="63"/>
      <c r="R60" s="44"/>
      <c r="S60" s="16"/>
      <c r="T60" s="67">
        <v>12</v>
      </c>
      <c r="U60" s="100">
        <v>12</v>
      </c>
      <c r="V60" s="79"/>
    </row>
    <row r="61" spans="1:22" s="72" customFormat="1" ht="14.25" customHeight="1">
      <c r="A61" s="86" t="s">
        <v>115</v>
      </c>
      <c r="B61" s="66" t="s">
        <v>37</v>
      </c>
      <c r="C61" s="74" t="str">
        <f>$C$48</f>
        <v>дз</v>
      </c>
      <c r="D61" s="74"/>
      <c r="E61" s="75">
        <v>80</v>
      </c>
      <c r="F61" s="76">
        <v>40</v>
      </c>
      <c r="G61" s="76">
        <v>40</v>
      </c>
      <c r="H61" s="76">
        <v>0</v>
      </c>
      <c r="I61" s="76">
        <v>40</v>
      </c>
      <c r="J61" s="76"/>
      <c r="K61" s="76"/>
      <c r="L61" s="77"/>
      <c r="M61" s="101"/>
      <c r="N61" s="78"/>
      <c r="O61" s="37"/>
      <c r="P61" s="78"/>
      <c r="Q61" s="78"/>
      <c r="R61" s="73"/>
      <c r="S61" s="78">
        <v>40</v>
      </c>
      <c r="T61" s="78">
        <v>0</v>
      </c>
      <c r="U61" s="102">
        <v>40</v>
      </c>
      <c r="V61" s="79">
        <f t="shared" si="2"/>
        <v>40</v>
      </c>
    </row>
    <row r="62" spans="1:23" ht="12.75" customHeight="1">
      <c r="A62" s="84"/>
      <c r="B62" s="25" t="s">
        <v>98</v>
      </c>
      <c r="C62" s="62"/>
      <c r="D62" s="62"/>
      <c r="E62" s="36">
        <f>SUM(E13+E26+E31+E43)</f>
        <v>4356</v>
      </c>
      <c r="F62" s="36">
        <f aca="true" t="shared" si="22" ref="F62:M62">SUM(F13+F26+F31+F43)</f>
        <v>702</v>
      </c>
      <c r="G62" s="36">
        <f t="shared" si="22"/>
        <v>3624</v>
      </c>
      <c r="H62" s="36">
        <f t="shared" si="22"/>
        <v>1467</v>
      </c>
      <c r="I62" s="36">
        <f t="shared" si="22"/>
        <v>719</v>
      </c>
      <c r="J62" s="36">
        <f t="shared" si="22"/>
        <v>1404</v>
      </c>
      <c r="K62" s="36">
        <f t="shared" si="22"/>
        <v>36</v>
      </c>
      <c r="L62" s="36">
        <f t="shared" si="22"/>
        <v>36</v>
      </c>
      <c r="M62" s="36">
        <f t="shared" si="22"/>
        <v>458</v>
      </c>
      <c r="N62" s="36">
        <f aca="true" t="shared" si="23" ref="N62:U62">SUM(N13+N26+N31+N43)</f>
        <v>660</v>
      </c>
      <c r="O62" s="36">
        <f t="shared" si="23"/>
        <v>1118</v>
      </c>
      <c r="P62" s="36">
        <f t="shared" si="23"/>
        <v>442</v>
      </c>
      <c r="Q62" s="36">
        <f t="shared" si="23"/>
        <v>814</v>
      </c>
      <c r="R62" s="36">
        <f t="shared" si="23"/>
        <v>1256</v>
      </c>
      <c r="S62" s="36">
        <f t="shared" si="23"/>
        <v>570</v>
      </c>
      <c r="T62" s="36">
        <f t="shared" si="23"/>
        <v>680</v>
      </c>
      <c r="U62" s="36">
        <f t="shared" si="23"/>
        <v>1250</v>
      </c>
      <c r="V62" s="79">
        <f t="shared" si="2"/>
        <v>3624</v>
      </c>
      <c r="W62" s="3"/>
    </row>
    <row r="63" spans="1:21" ht="12" customHeight="1">
      <c r="A63" s="84" t="s">
        <v>38</v>
      </c>
      <c r="B63" s="25" t="s">
        <v>49</v>
      </c>
      <c r="C63" s="62"/>
      <c r="D63" s="62"/>
      <c r="E63" s="25">
        <v>612</v>
      </c>
      <c r="F63" s="25"/>
      <c r="G63" s="25"/>
      <c r="H63" s="25"/>
      <c r="I63" s="25"/>
      <c r="J63" s="25"/>
      <c r="K63" s="25"/>
      <c r="L63" s="58"/>
      <c r="M63" s="60"/>
      <c r="N63" s="32"/>
      <c r="O63" s="33"/>
      <c r="P63" s="32"/>
      <c r="Q63" s="32"/>
      <c r="R63" s="33"/>
      <c r="S63" s="35"/>
      <c r="T63" s="35"/>
      <c r="U63" s="103"/>
    </row>
    <row r="64" spans="1:21" ht="12.75" customHeight="1">
      <c r="A64" s="84" t="s">
        <v>39</v>
      </c>
      <c r="B64" s="25" t="s">
        <v>40</v>
      </c>
      <c r="C64" s="62"/>
      <c r="D64" s="62"/>
      <c r="E64" s="25">
        <v>792</v>
      </c>
      <c r="F64" s="25"/>
      <c r="G64" s="25"/>
      <c r="H64" s="25"/>
      <c r="I64" s="25"/>
      <c r="J64" s="25"/>
      <c r="K64" s="25"/>
      <c r="L64" s="58"/>
      <c r="M64" s="94"/>
      <c r="N64" s="14"/>
      <c r="O64" s="37"/>
      <c r="P64" s="14"/>
      <c r="Q64" s="14"/>
      <c r="R64" s="37"/>
      <c r="S64" s="16"/>
      <c r="T64" s="14"/>
      <c r="U64" s="102"/>
    </row>
    <row r="65" spans="1:21" ht="12.75" customHeight="1">
      <c r="A65" s="84" t="s">
        <v>73</v>
      </c>
      <c r="B65" s="25" t="s">
        <v>74</v>
      </c>
      <c r="C65" s="62"/>
      <c r="D65" s="3"/>
      <c r="E65" s="25">
        <v>72</v>
      </c>
      <c r="F65" s="25"/>
      <c r="G65" s="25"/>
      <c r="H65" s="25"/>
      <c r="I65" s="25"/>
      <c r="J65" s="25"/>
      <c r="K65" s="25"/>
      <c r="L65" s="58"/>
      <c r="M65" s="94"/>
      <c r="N65" s="14"/>
      <c r="O65" s="43"/>
      <c r="P65" s="14"/>
      <c r="Q65" s="14">
        <v>48</v>
      </c>
      <c r="R65" s="37">
        <v>48</v>
      </c>
      <c r="S65" s="16"/>
      <c r="T65" s="14">
        <v>24</v>
      </c>
      <c r="U65" s="102">
        <v>24</v>
      </c>
    </row>
    <row r="66" spans="1:21" ht="12" customHeight="1">
      <c r="A66" s="84" t="s">
        <v>41</v>
      </c>
      <c r="B66" s="25" t="s">
        <v>143</v>
      </c>
      <c r="C66" s="3"/>
      <c r="D66" s="7"/>
      <c r="E66" s="25">
        <v>72</v>
      </c>
      <c r="F66" s="25"/>
      <c r="G66" s="25"/>
      <c r="H66" s="25"/>
      <c r="I66" s="25"/>
      <c r="J66" s="25"/>
      <c r="K66" s="25"/>
      <c r="L66" s="58"/>
      <c r="M66" s="94"/>
      <c r="N66" s="14"/>
      <c r="O66" s="43"/>
      <c r="P66" s="14"/>
      <c r="Q66" s="14"/>
      <c r="R66" s="37"/>
      <c r="S66" s="16"/>
      <c r="T66" s="14">
        <v>72</v>
      </c>
      <c r="U66" s="102">
        <v>72</v>
      </c>
    </row>
    <row r="67" spans="1:21" ht="11.25" customHeight="1">
      <c r="A67" s="87"/>
      <c r="B67" s="25" t="s">
        <v>42</v>
      </c>
      <c r="C67" s="62"/>
      <c r="D67" s="62"/>
      <c r="E67" s="36">
        <f>E62+E66</f>
        <v>4428</v>
      </c>
      <c r="F67" s="36">
        <f aca="true" t="shared" si="24" ref="F67:U67">F62+F66</f>
        <v>702</v>
      </c>
      <c r="G67" s="36">
        <f t="shared" si="24"/>
        <v>3624</v>
      </c>
      <c r="H67" s="36">
        <f t="shared" si="24"/>
        <v>1467</v>
      </c>
      <c r="I67" s="36">
        <f t="shared" si="24"/>
        <v>719</v>
      </c>
      <c r="J67" s="36">
        <f t="shared" si="24"/>
        <v>1404</v>
      </c>
      <c r="K67" s="36">
        <f t="shared" si="24"/>
        <v>36</v>
      </c>
      <c r="L67" s="36">
        <f t="shared" si="24"/>
        <v>36</v>
      </c>
      <c r="M67" s="36">
        <f t="shared" si="24"/>
        <v>458</v>
      </c>
      <c r="N67" s="36">
        <f t="shared" si="24"/>
        <v>660</v>
      </c>
      <c r="O67" s="36">
        <f t="shared" si="24"/>
        <v>1118</v>
      </c>
      <c r="P67" s="36">
        <f t="shared" si="24"/>
        <v>442</v>
      </c>
      <c r="Q67" s="36">
        <f>Q62+Q66+Q65</f>
        <v>862</v>
      </c>
      <c r="R67" s="36">
        <f t="shared" si="24"/>
        <v>1256</v>
      </c>
      <c r="S67" s="36">
        <f t="shared" si="24"/>
        <v>570</v>
      </c>
      <c r="T67" s="36">
        <f>T62+T66</f>
        <v>752</v>
      </c>
      <c r="U67" s="36">
        <f t="shared" si="24"/>
        <v>1322</v>
      </c>
    </row>
    <row r="68" spans="1:21" ht="12" customHeight="1">
      <c r="A68" s="117" t="s">
        <v>72</v>
      </c>
      <c r="B68" s="40"/>
      <c r="C68" s="40"/>
      <c r="D68" s="40"/>
      <c r="E68" s="40"/>
      <c r="F68" s="41"/>
      <c r="G68" s="162" t="s">
        <v>43</v>
      </c>
      <c r="H68" s="163"/>
      <c r="I68" s="164"/>
      <c r="J68" s="45"/>
      <c r="K68" s="45"/>
      <c r="L68" s="56"/>
      <c r="M68" s="94">
        <v>458</v>
      </c>
      <c r="N68" s="14">
        <v>588</v>
      </c>
      <c r="O68" s="37">
        <v>1046</v>
      </c>
      <c r="P68" s="14">
        <v>370</v>
      </c>
      <c r="Q68" s="14">
        <v>298</v>
      </c>
      <c r="R68" s="37">
        <v>668</v>
      </c>
      <c r="S68" s="14">
        <v>354</v>
      </c>
      <c r="T68" s="14">
        <v>80</v>
      </c>
      <c r="U68" s="102">
        <v>434</v>
      </c>
    </row>
    <row r="69" spans="1:21" ht="12.75" customHeight="1">
      <c r="A69" s="111" t="s">
        <v>116</v>
      </c>
      <c r="B69" s="112"/>
      <c r="C69" s="112"/>
      <c r="D69" s="112"/>
      <c r="E69" s="112"/>
      <c r="F69" s="113"/>
      <c r="G69" s="162" t="s">
        <v>44</v>
      </c>
      <c r="H69" s="163"/>
      <c r="I69" s="164"/>
      <c r="J69" s="45"/>
      <c r="K69" s="45"/>
      <c r="L69" s="56"/>
      <c r="M69" s="94"/>
      <c r="N69" s="14">
        <v>72</v>
      </c>
      <c r="O69" s="37">
        <v>72</v>
      </c>
      <c r="P69" s="14">
        <v>72</v>
      </c>
      <c r="Q69" s="14">
        <v>108</v>
      </c>
      <c r="R69" s="37">
        <v>180</v>
      </c>
      <c r="S69" s="14">
        <v>216</v>
      </c>
      <c r="T69" s="14">
        <v>144</v>
      </c>
      <c r="U69" s="102">
        <v>360</v>
      </c>
    </row>
    <row r="70" spans="1:21" ht="11.25" customHeight="1">
      <c r="A70" s="111"/>
      <c r="B70" s="112"/>
      <c r="C70" s="112"/>
      <c r="D70" s="112"/>
      <c r="E70" s="112"/>
      <c r="F70" s="113"/>
      <c r="G70" s="162" t="s">
        <v>68</v>
      </c>
      <c r="H70" s="163"/>
      <c r="I70" s="164"/>
      <c r="J70" s="45"/>
      <c r="K70" s="45"/>
      <c r="L70" s="56"/>
      <c r="M70" s="94"/>
      <c r="N70" s="14"/>
      <c r="O70" s="37"/>
      <c r="P70" s="14"/>
      <c r="Q70" s="14">
        <v>360</v>
      </c>
      <c r="R70" s="37">
        <v>360</v>
      </c>
      <c r="S70" s="14"/>
      <c r="T70" s="14">
        <v>432</v>
      </c>
      <c r="U70" s="102">
        <v>432</v>
      </c>
    </row>
    <row r="71" spans="1:21" ht="12" customHeight="1">
      <c r="A71" s="111"/>
      <c r="B71" s="112"/>
      <c r="C71" s="112"/>
      <c r="D71" s="112"/>
      <c r="E71" s="112"/>
      <c r="F71" s="113"/>
      <c r="G71" s="162" t="s">
        <v>45</v>
      </c>
      <c r="H71" s="163"/>
      <c r="I71" s="164"/>
      <c r="J71" s="45"/>
      <c r="K71" s="45"/>
      <c r="L71" s="56"/>
      <c r="M71" s="94"/>
      <c r="N71" s="14"/>
      <c r="O71" s="37"/>
      <c r="P71" s="14"/>
      <c r="Q71" s="14"/>
      <c r="R71" s="37">
        <v>4</v>
      </c>
      <c r="S71" s="14"/>
      <c r="T71" s="14">
        <v>2</v>
      </c>
      <c r="U71" s="102">
        <v>2</v>
      </c>
    </row>
    <row r="72" spans="1:21" ht="12" customHeight="1">
      <c r="A72" s="111"/>
      <c r="B72" s="112"/>
      <c r="C72" s="112"/>
      <c r="D72" s="112"/>
      <c r="E72" s="112"/>
      <c r="F72" s="113"/>
      <c r="G72" s="162" t="s">
        <v>46</v>
      </c>
      <c r="H72" s="163"/>
      <c r="I72" s="164"/>
      <c r="J72" s="45"/>
      <c r="K72" s="45"/>
      <c r="L72" s="56"/>
      <c r="M72" s="94"/>
      <c r="N72" s="14"/>
      <c r="O72" s="37"/>
      <c r="P72" s="14">
        <v>2</v>
      </c>
      <c r="Q72" s="14">
        <v>8</v>
      </c>
      <c r="R72" s="37">
        <v>10</v>
      </c>
      <c r="S72" s="14">
        <v>2</v>
      </c>
      <c r="T72" s="14">
        <v>5</v>
      </c>
      <c r="U72" s="102">
        <v>7</v>
      </c>
    </row>
    <row r="73" spans="1:21" ht="9.75" customHeight="1" thickBot="1">
      <c r="A73" s="114"/>
      <c r="B73" s="115"/>
      <c r="C73" s="115"/>
      <c r="D73" s="115"/>
      <c r="E73" s="115"/>
      <c r="F73" s="116"/>
      <c r="G73" s="165" t="s">
        <v>47</v>
      </c>
      <c r="H73" s="166"/>
      <c r="I73" s="167"/>
      <c r="J73" s="88"/>
      <c r="K73" s="88"/>
      <c r="L73" s="89"/>
      <c r="M73" s="104"/>
      <c r="N73" s="105">
        <v>7</v>
      </c>
      <c r="O73" s="106">
        <v>7</v>
      </c>
      <c r="P73" s="105"/>
      <c r="Q73" s="105">
        <v>2</v>
      </c>
      <c r="R73" s="106">
        <v>2</v>
      </c>
      <c r="S73" s="105">
        <v>4</v>
      </c>
      <c r="T73" s="105">
        <v>2</v>
      </c>
      <c r="U73" s="107">
        <v>6</v>
      </c>
    </row>
    <row r="74" ht="8.25" customHeight="1"/>
    <row r="75" spans="1:24" ht="12.75" customHeight="1">
      <c r="A75" s="38" t="s">
        <v>69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2"/>
      <c r="W75" s="2"/>
      <c r="X75" s="2"/>
    </row>
    <row r="76" spans="1:24" ht="9.75" customHeight="1">
      <c r="A76" s="38"/>
      <c r="B76" s="39" t="s">
        <v>70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2"/>
      <c r="W76" s="2"/>
      <c r="X76" s="2"/>
    </row>
    <row r="77" spans="1:24" ht="10.5" customHeight="1">
      <c r="A77" s="38" t="s">
        <v>127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2"/>
      <c r="W77" s="2"/>
      <c r="X77" s="2"/>
    </row>
    <row r="78" spans="1:24" ht="9.75" customHeight="1">
      <c r="A78" s="38" t="s">
        <v>67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2"/>
      <c r="W78" s="2"/>
      <c r="X78" s="2"/>
    </row>
    <row r="79" spans="1:24" ht="10.5" customHeight="1">
      <c r="A79" s="38" t="s">
        <v>128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2"/>
      <c r="W79" s="2"/>
      <c r="X79" s="2"/>
    </row>
    <row r="80" spans="1:24" ht="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4" ht="14.25">
      <c r="B81" s="118"/>
      <c r="C81" s="118"/>
      <c r="D81" s="47"/>
    </row>
    <row r="82" spans="2:4" ht="14.25">
      <c r="B82" s="46"/>
      <c r="C82" s="46"/>
      <c r="D82" s="46"/>
    </row>
    <row r="83" spans="2:4" ht="14.25">
      <c r="B83" s="46"/>
      <c r="C83" s="46"/>
      <c r="D83" s="46"/>
    </row>
  </sheetData>
  <sheetProtection/>
  <mergeCells count="37">
    <mergeCell ref="G68:I68"/>
    <mergeCell ref="Q9:Q10"/>
    <mergeCell ref="G73:I73"/>
    <mergeCell ref="G70:I70"/>
    <mergeCell ref="G72:I72"/>
    <mergeCell ref="G71:I71"/>
    <mergeCell ref="G69:I69"/>
    <mergeCell ref="C9:C10"/>
    <mergeCell ref="D9:D10"/>
    <mergeCell ref="E7:L7"/>
    <mergeCell ref="S9:S10"/>
    <mergeCell ref="O7:O10"/>
    <mergeCell ref="J9:J10"/>
    <mergeCell ref="M7:N8"/>
    <mergeCell ref="R7:R10"/>
    <mergeCell ref="N9:N10"/>
    <mergeCell ref="M9:M10"/>
    <mergeCell ref="S7:T8"/>
    <mergeCell ref="K9:K10"/>
    <mergeCell ref="U7:U10"/>
    <mergeCell ref="A3:U3"/>
    <mergeCell ref="A4:U4"/>
    <mergeCell ref="A5:U5"/>
    <mergeCell ref="G9:G10"/>
    <mergeCell ref="L9:L10"/>
    <mergeCell ref="H9:I9"/>
    <mergeCell ref="C7:D8"/>
    <mergeCell ref="E8:E10"/>
    <mergeCell ref="F8:F10"/>
    <mergeCell ref="G8:L8"/>
    <mergeCell ref="A1:U1"/>
    <mergeCell ref="A2:U2"/>
    <mergeCell ref="A7:A10"/>
    <mergeCell ref="B7:B10"/>
    <mergeCell ref="P9:P10"/>
    <mergeCell ref="T9:T10"/>
    <mergeCell ref="P7:Q8"/>
  </mergeCells>
  <printOptions/>
  <pageMargins left="0.11" right="0.11" top="0.27" bottom="0.31496062992125984" header="0.28" footer="0.31496062992125984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LAN_OS</dc:creator>
  <cp:keywords/>
  <dc:description/>
  <cp:lastModifiedBy>Asus-PC</cp:lastModifiedBy>
  <cp:lastPrinted>2022-07-20T12:31:27Z</cp:lastPrinted>
  <dcterms:created xsi:type="dcterms:W3CDTF">2012-03-01T10:43:59Z</dcterms:created>
  <dcterms:modified xsi:type="dcterms:W3CDTF">2022-07-26T08:47:33Z</dcterms:modified>
  <cp:category/>
  <cp:version/>
  <cp:contentType/>
  <cp:contentStatus/>
</cp:coreProperties>
</file>