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<sst xmlns="http://schemas.openxmlformats.org/spreadsheetml/2006/main" count="250" uniqueCount="224">
  <si>
    <t>ОДБ</t>
  </si>
  <si>
    <t>Базовые дисциплины</t>
  </si>
  <si>
    <t>3</t>
  </si>
  <si>
    <t>Физическая культура</t>
  </si>
  <si>
    <t>1</t>
  </si>
  <si>
    <t>2</t>
  </si>
  <si>
    <t>Иностранный язык</t>
  </si>
  <si>
    <t>История</t>
  </si>
  <si>
    <t>Химия</t>
  </si>
  <si>
    <t>Биология</t>
  </si>
  <si>
    <t>География</t>
  </si>
  <si>
    <t>Экология</t>
  </si>
  <si>
    <t>ОДП</t>
  </si>
  <si>
    <t>Математика</t>
  </si>
  <si>
    <t>Физика</t>
  </si>
  <si>
    <t>Безопасность жизнедеятельности</t>
  </si>
  <si>
    <t>ОП.10</t>
  </si>
  <si>
    <t>Индекс</t>
  </si>
  <si>
    <t>Наименование циклов, разделов,
дисциплин, профессиональных модулей, МДК, практик</t>
  </si>
  <si>
    <t>Формы контроля</t>
  </si>
  <si>
    <t>Экзамены</t>
  </si>
  <si>
    <t>Диффер. зачеты</t>
  </si>
  <si>
    <t>Самостоятельная</t>
  </si>
  <si>
    <t>Всего</t>
  </si>
  <si>
    <t>Теор. обучение</t>
  </si>
  <si>
    <t>ОД</t>
  </si>
  <si>
    <t>ОБЩЕОБРАЗОВАТЕЛЬНЫЙ ЦИКЛ</t>
  </si>
  <si>
    <t>ПП</t>
  </si>
  <si>
    <t>ПРОФЕССИОНАЛЬНАЯ ПОДГОТОВКА</t>
  </si>
  <si>
    <t>Профессиональный цикл</t>
  </si>
  <si>
    <t>Государственная итоговая аттестация</t>
  </si>
  <si>
    <t>Промежуточная аттестация</t>
  </si>
  <si>
    <t>Утверждаю</t>
  </si>
  <si>
    <t>директор</t>
  </si>
  <si>
    <t>4 37</t>
  </si>
  <si>
    <t xml:space="preserve">                                                                                               </t>
  </si>
  <si>
    <t>6 37</t>
  </si>
  <si>
    <t>УЧЕБНЫЙ ПЛАН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</si>
  <si>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</si>
  <si>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</si>
  <si>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</si>
  <si>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</si>
  <si>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</si>
  <si>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</si>
  <si>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</si>
  <si>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</si>
  <si>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</si>
  <si>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</si>
  <si>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ППКРС: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</si>
  <si>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</si>
  <si>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</si>
  <si>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</si>
  <si>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</si>
  <si>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</si>
  <si>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</si>
  <si>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</si>
  <si>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ОГПОБУ «Сельскохозяйственный техникум»</t>
  </si>
  <si>
    <t>35.02.16</t>
  </si>
  <si>
    <t xml:space="preserve"> «Эксплуатация и ремонт сельскохозяйственной техники и оборудования» </t>
  </si>
  <si>
    <t xml:space="preserve">2019-2023 учебный год
основной профессиональной образовательной программы среднего профессионального образования
</t>
  </si>
  <si>
    <t>техник-механик</t>
  </si>
  <si>
    <t>3 г 10м</t>
  </si>
  <si>
    <t>Объм образовательной нагрузки</t>
  </si>
  <si>
    <t>Нагрузка во взаимодействии с преподователями</t>
  </si>
  <si>
    <t xml:space="preserve"> Лаб.занятия Пр. занятия</t>
  </si>
  <si>
    <t>по практике производсвенной и учебной</t>
  </si>
  <si>
    <t>консультации</t>
  </si>
  <si>
    <t>в т.ч по учебным дисциплинам и МДК</t>
  </si>
  <si>
    <t>Курсовых работ. (проектов)</t>
  </si>
  <si>
    <t>промежуточная аттестация</t>
  </si>
  <si>
    <t>1 курс</t>
  </si>
  <si>
    <t>1 семестр</t>
  </si>
  <si>
    <t>2 семестр</t>
  </si>
  <si>
    <t>3 семестр</t>
  </si>
  <si>
    <t>4 семестр</t>
  </si>
  <si>
    <t>5 семестр</t>
  </si>
  <si>
    <t>Распределение учебной нагрузки по курсам и семестрам</t>
  </si>
  <si>
    <t>ВСЕГО ЧАСОВ</t>
  </si>
  <si>
    <t>ОУД.01</t>
  </si>
  <si>
    <t xml:space="preserve">Русский язык </t>
  </si>
  <si>
    <t>ОУД.02</t>
  </si>
  <si>
    <t>Литература</t>
  </si>
  <si>
    <t>ОУД.03</t>
  </si>
  <si>
    <t>ОУД.04</t>
  </si>
  <si>
    <t>ОУД.05</t>
  </si>
  <si>
    <t>ОУД.06</t>
  </si>
  <si>
    <t>ОБЖ</t>
  </si>
  <si>
    <t>оуд.07</t>
  </si>
  <si>
    <t>оуд.08</t>
  </si>
  <si>
    <t>ОУД.09</t>
  </si>
  <si>
    <t>ОУД.10</t>
  </si>
  <si>
    <t>ОУД.11</t>
  </si>
  <si>
    <t>ОУД.12</t>
  </si>
  <si>
    <t>Астрономия</t>
  </si>
  <si>
    <t>Профильные предметы</t>
  </si>
  <si>
    <t>Информатика и ИКТ</t>
  </si>
  <si>
    <t>ОУД.13</t>
  </si>
  <si>
    <t>ОУД.14</t>
  </si>
  <si>
    <t>Промежуточная аттестация ОУД</t>
  </si>
  <si>
    <t>ПА.01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</si>
  <si>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</si>
  <si>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</si>
  <si>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</si>
  <si>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</si>
  <si>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</si>
  <si>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</si>
  <si>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</si>
  <si>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</si>
  <si>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Психология общения</t>
  </si>
  <si>
    <t>ПА.02</t>
  </si>
  <si>
    <t>Промежуточная аттестация ОГСЭ</t>
  </si>
  <si>
    <t>ЕН.00</t>
  </si>
  <si>
    <t>Математический и общий естественно-научный цикл</t>
  </si>
  <si>
    <t>ЕН.01</t>
  </si>
  <si>
    <t>ЕН.02</t>
  </si>
  <si>
    <t>Экологические основы природопользования</t>
  </si>
  <si>
    <t>ПА.03</t>
  </si>
  <si>
    <t>Промежуточная аттестация ЕН</t>
  </si>
  <si>
    <t>ОП.00</t>
  </si>
  <si>
    <t>Общепрофессиональные дисциплины</t>
  </si>
  <si>
    <t>Инженерная графика</t>
  </si>
  <si>
    <t>ОП.01</t>
  </si>
  <si>
    <t>ОП.02</t>
  </si>
  <si>
    <t>Техническая механика</t>
  </si>
  <si>
    <t>ОП.03</t>
  </si>
  <si>
    <t>Материаловедение</t>
  </si>
  <si>
    <t>ОП.04</t>
  </si>
  <si>
    <t>Электротехника и электронная техника</t>
  </si>
  <si>
    <t>ОП.05</t>
  </si>
  <si>
    <t>Основы гидравлики и теплотехники</t>
  </si>
  <si>
    <t>Оп.06</t>
  </si>
  <si>
    <t>Основы агрономии</t>
  </si>
  <si>
    <t>ОП.07</t>
  </si>
  <si>
    <t>Основы Зоотехнии</t>
  </si>
  <si>
    <t>ОП.08</t>
  </si>
  <si>
    <t>Информационные технологии в профессиональной деятельности</t>
  </si>
  <si>
    <t>ОП.09</t>
  </si>
  <si>
    <t>Метрология, стандартизация и подтверждение качества</t>
  </si>
  <si>
    <t>Основы экономики, менеджмента и маркетинга</t>
  </si>
  <si>
    <t>ОП.11</t>
  </si>
  <si>
    <t>Правовые основы  профессиональной деятельности</t>
  </si>
  <si>
    <t>ОП.12</t>
  </si>
  <si>
    <t>Охрана труда</t>
  </si>
  <si>
    <t>ОП.13</t>
  </si>
  <si>
    <t>Промежуточная аттестация ОП;</t>
  </si>
  <si>
    <t>П.00</t>
  </si>
  <si>
    <t>ПМ.01</t>
  </si>
  <si>
    <t>Подготовка машин, механизмов, установок, приспособлений к работе, комплектование сборочных единиц</t>
  </si>
  <si>
    <t>Назначение и общее устройство тракторов, автомобилей и сельскохозяйственных машин</t>
  </si>
  <si>
    <t>МДК 01.01</t>
  </si>
  <si>
    <t>МДК 01.02</t>
  </si>
  <si>
    <t>Подготовка тракторов, сельскохозяйственных машин и и механизмов к работе</t>
  </si>
  <si>
    <t>УП 01.01</t>
  </si>
  <si>
    <t>УП 01.02</t>
  </si>
  <si>
    <t>Подготовка тракторов, с/х машин и механизмов к работе</t>
  </si>
  <si>
    <t>ПП.ПМ.01</t>
  </si>
  <si>
    <t>ПА ПМ.01</t>
  </si>
  <si>
    <t>Эксплуатация сельскохозяйственной техники</t>
  </si>
  <si>
    <t>Комплектование машинно-тракторного агрегата для выполнения сельскохозяйственных работ</t>
  </si>
  <si>
    <t>МДК 02.01</t>
  </si>
  <si>
    <t xml:space="preserve"> ПМ.02</t>
  </si>
  <si>
    <t>УП.02.01</t>
  </si>
  <si>
    <t>ПП.ПМ 02</t>
  </si>
  <si>
    <t xml:space="preserve">ПА 
ПМ 02
</t>
  </si>
  <si>
    <t>ПМ.03</t>
  </si>
  <si>
    <t>Техническое обслуживание и  ремонт сельскохозяйственной техники</t>
  </si>
  <si>
    <t>МДК 03.01</t>
  </si>
  <si>
    <t>Система технического обслуживания и ремонта сельскохозяйственных машин и механизмов</t>
  </si>
  <si>
    <t>Технологические процессы ремонтного производства</t>
  </si>
  <si>
    <t>МДК 03.02</t>
  </si>
  <si>
    <t>Техническое обслуживание и ремонт сельскохозяйственных машин</t>
  </si>
  <si>
    <t>УП 03.01</t>
  </si>
  <si>
    <t>Ведение технологических процессов ремонтного производства</t>
  </si>
  <si>
    <t>УП 03.02</t>
  </si>
  <si>
    <t>ПП.ПМ .03</t>
  </si>
  <si>
    <t xml:space="preserve">Техническое обслуживание и ремонт сельскохозяйственной техники </t>
  </si>
  <si>
    <t>ПА</t>
  </si>
  <si>
    <t>Освоение одной или нескольких профессий рабочих или должностям служащих</t>
  </si>
  <si>
    <t>ПМ. 04</t>
  </si>
  <si>
    <t>Освоение профессии рабочих 35.01.13 «Тракторист машинист сельскохозяйственного производства»</t>
  </si>
  <si>
    <t>МДК 04.01</t>
  </si>
  <si>
    <t>УП.ПМ 04</t>
  </si>
  <si>
    <t>ПП.ПМ 04</t>
  </si>
  <si>
    <t>ПДП</t>
  </si>
  <si>
    <t>Преддипломная практика</t>
  </si>
  <si>
    <t>Всего часов</t>
  </si>
  <si>
    <t>Государственный экзамен квалификационный</t>
  </si>
  <si>
    <t>ГИА 01</t>
  </si>
  <si>
    <t>ГИА 02</t>
  </si>
  <si>
    <t>Защита выпускной квалифицированной работы</t>
  </si>
  <si>
    <t>ИТОГО</t>
  </si>
  <si>
    <t>Консультации не более 4 часа на одного студента в год.</t>
  </si>
  <si>
    <r>
      <t xml:space="preserve">Государственная итоговая аттестация:                                                      </t>
    </r>
    <r>
      <rPr>
        <sz val="10"/>
        <color indexed="8"/>
        <rFont val="Tahoma"/>
        <family val="2"/>
      </rPr>
      <t>Выполнение дипломного проекта   4 недели; с17.05 по13.06.2023г.
 Защита дипломного проект;  1 неделя, с 21.06 по 27.06 2023г</t>
    </r>
    <r>
      <rPr>
        <b/>
        <sz val="10"/>
        <color indexed="8"/>
        <rFont val="Tahoma"/>
        <family val="2"/>
      </rPr>
      <t xml:space="preserve">
</t>
    </r>
  </si>
  <si>
    <r>
      <t xml:space="preserve">Государственный экзамен:                                                                    </t>
    </r>
    <r>
      <rPr>
        <sz val="10"/>
        <color indexed="8"/>
        <rFont val="Tahoma"/>
        <family val="2"/>
      </rPr>
      <t>«Эксплуатация сельскохозяйственной техники» в формате демонстрационного экзамена: 1неделя с 14.06 по20.06.2023г.</t>
    </r>
  </si>
  <si>
    <t>Д МДК</t>
  </si>
  <si>
    <t>УП</t>
  </si>
  <si>
    <t>Э</t>
  </si>
  <si>
    <t>Д/З</t>
  </si>
  <si>
    <t xml:space="preserve">6 семестр  </t>
  </si>
  <si>
    <t xml:space="preserve"> 24 неделя</t>
  </si>
  <si>
    <t>4 Курс</t>
  </si>
  <si>
    <t xml:space="preserve"> 3 Курс </t>
  </si>
  <si>
    <t xml:space="preserve"> 2 Курс </t>
  </si>
  <si>
    <t>7 семестр</t>
  </si>
  <si>
    <t>8 семестр</t>
  </si>
  <si>
    <t>24 недели</t>
  </si>
  <si>
    <t>17 недели</t>
  </si>
  <si>
    <t>17  недели</t>
  </si>
  <si>
    <t>25  недели</t>
  </si>
  <si>
    <t>24  недели</t>
  </si>
  <si>
    <t>Обществознание(включая экономику и право)</t>
  </si>
  <si>
    <t>3,5,8</t>
  </si>
  <si>
    <t>2,3,4,</t>
  </si>
  <si>
    <t>2,4,</t>
  </si>
  <si>
    <t>1,2,3,4,</t>
  </si>
  <si>
    <t>3,4,</t>
  </si>
  <si>
    <t>5 ЭК</t>
  </si>
  <si>
    <t>4,5,6,</t>
  </si>
  <si>
    <t>7 ЭК</t>
  </si>
  <si>
    <t>Учебная нагрузка обучающихся (час.)</t>
  </si>
  <si>
    <t>Финансовая грамотность</t>
  </si>
  <si>
    <t>Примечание:  промежуточная аттестация по общеобразовательным дисциплинам: консультации за счет времени , отводимого на учебные дисциплины; экзамены и подготовка к ним за счет специально отведенного времени 72часа;</t>
  </si>
  <si>
    <t>промежуточная  аттестация:      экзамены, дифференцированные зачеты, консультации дисциплин циклов ОГСЭ; ЕН профессиональных модулей, за счет времени отводимого на учебные дисциплины.</t>
  </si>
  <si>
    <t>* Сборы за счет времени четвертого семестра ОП.13 БЖД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</si>
</sst>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4" fillId="33" borderId="0" xfId="54" applyFont="1" applyFill="1" applyBorder="1" applyAlignment="1" applyProtection="1">
      <alignment horizontal="left" vertical="top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4" borderId="0" xfId="54" applyFill="1">
      <alignment/>
      <protection/>
    </xf>
    <xf numFmtId="0" fontId="0" fillId="35" borderId="11" xfId="54" applyNumberFormat="1" applyFont="1" applyFill="1" applyBorder="1" applyAlignment="1" applyProtection="1">
      <alignment horizontal="center" vertical="center"/>
      <protection locked="0"/>
    </xf>
    <xf numFmtId="0" fontId="0" fillId="35" borderId="11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1" xfId="54" applyNumberFormat="1" applyFont="1" applyFill="1" applyBorder="1" applyAlignment="1">
      <alignment horizontal="center" vertical="center"/>
      <protection/>
    </xf>
    <xf numFmtId="0" fontId="0" fillId="35" borderId="11" xfId="54" applyNumberFormat="1" applyFont="1" applyFill="1" applyBorder="1" applyAlignment="1">
      <alignment horizontal="left" vertical="center" wrapText="1"/>
      <protection/>
    </xf>
    <xf numFmtId="0" fontId="0" fillId="35" borderId="11" xfId="54" applyNumberFormat="1" applyFont="1" applyFill="1" applyBorder="1" applyAlignment="1">
      <alignment horizontal="center" vertical="center" wrapText="1"/>
      <protection/>
    </xf>
    <xf numFmtId="0" fontId="0" fillId="34" borderId="11" xfId="54" applyNumberFormat="1" applyFont="1" applyFill="1" applyBorder="1" applyAlignment="1">
      <alignment horizontal="center" vertical="center"/>
      <protection/>
    </xf>
    <xf numFmtId="0" fontId="0" fillId="35" borderId="11" xfId="54" applyNumberFormat="1" applyFont="1" applyFill="1" applyBorder="1" applyAlignment="1">
      <alignment horizontal="center" vertical="center"/>
      <protection/>
    </xf>
    <xf numFmtId="0" fontId="0" fillId="35" borderId="11" xfId="54" applyNumberFormat="1" applyFont="1" applyFill="1" applyBorder="1" applyAlignment="1">
      <alignment vertical="center" wrapText="1"/>
      <protection/>
    </xf>
    <xf numFmtId="0" fontId="0" fillId="36" borderId="11" xfId="54" applyNumberFormat="1" applyFont="1" applyFill="1" applyBorder="1" applyAlignment="1" applyProtection="1">
      <alignment horizontal="center" vertical="center"/>
      <protection locked="0"/>
    </xf>
    <xf numFmtId="0" fontId="0" fillId="37" borderId="11" xfId="54" applyNumberFormat="1" applyFont="1" applyFill="1" applyBorder="1" applyAlignment="1" applyProtection="1">
      <alignment horizontal="center" vertical="center"/>
      <protection locked="0"/>
    </xf>
    <xf numFmtId="0" fontId="0" fillId="35" borderId="11" xfId="54" applyFont="1" applyFill="1" applyBorder="1" applyAlignment="1">
      <alignment horizontal="center" vertical="center"/>
      <protection/>
    </xf>
    <xf numFmtId="0" fontId="0" fillId="35" borderId="11" xfId="54" applyNumberFormat="1" applyFont="1" applyFill="1" applyBorder="1" applyAlignment="1">
      <alignment horizontal="left" vertical="center"/>
      <protection/>
    </xf>
    <xf numFmtId="0" fontId="0" fillId="38" borderId="11" xfId="54" applyNumberFormat="1" applyFont="1" applyFill="1" applyBorder="1" applyAlignment="1" applyProtection="1">
      <alignment horizontal="center" vertical="center"/>
      <protection locked="0"/>
    </xf>
    <xf numFmtId="0" fontId="0" fillId="38" borderId="11" xfId="54" applyNumberFormat="1" applyFont="1" applyFill="1" applyBorder="1" applyAlignment="1" applyProtection="1">
      <alignment horizontal="left" vertical="center" wrapText="1"/>
      <protection locked="0"/>
    </xf>
    <xf numFmtId="0" fontId="3" fillId="38" borderId="11" xfId="54" applyNumberFormat="1" applyFont="1" applyFill="1" applyBorder="1" applyAlignment="1" applyProtection="1">
      <alignment horizontal="center" vertical="center"/>
      <protection locked="0"/>
    </xf>
    <xf numFmtId="0" fontId="3" fillId="38" borderId="11" xfId="54" applyNumberFormat="1" applyFont="1" applyFill="1" applyBorder="1" applyAlignment="1" applyProtection="1">
      <alignment horizontal="left" vertical="center" wrapText="1"/>
      <protection locked="0"/>
    </xf>
    <xf numFmtId="0" fontId="55" fillId="35" borderId="11" xfId="54" applyNumberFormat="1" applyFont="1" applyFill="1" applyBorder="1" applyAlignment="1" applyProtection="1">
      <alignment horizontal="center" vertical="center"/>
      <protection locked="0"/>
    </xf>
    <xf numFmtId="0" fontId="3" fillId="37" borderId="11" xfId="54" applyNumberFormat="1" applyFont="1" applyFill="1" applyBorder="1" applyAlignment="1" applyProtection="1">
      <alignment horizontal="center" vertical="center"/>
      <protection locked="0"/>
    </xf>
    <xf numFmtId="0" fontId="3" fillId="37" borderId="11" xfId="54" applyNumberFormat="1" applyFont="1" applyFill="1" applyBorder="1" applyAlignment="1">
      <alignment horizontal="left" vertical="center" wrapText="1"/>
      <protection/>
    </xf>
    <xf numFmtId="0" fontId="3" fillId="35" borderId="11" xfId="54" applyFont="1" applyFill="1" applyBorder="1" applyAlignment="1">
      <alignment horizontal="center" vertical="center"/>
      <protection/>
    </xf>
    <xf numFmtId="0" fontId="3" fillId="35" borderId="11" xfId="54" applyFont="1" applyFill="1" applyBorder="1" applyAlignment="1">
      <alignment horizontal="left" vertical="center" wrapText="1"/>
      <protection/>
    </xf>
    <xf numFmtId="0" fontId="0" fillId="35" borderId="11" xfId="54" applyFont="1" applyFill="1" applyBorder="1" applyAlignment="1">
      <alignment horizontal="left" vertical="center" wrapText="1"/>
      <protection/>
    </xf>
    <xf numFmtId="0" fontId="15" fillId="0" borderId="12" xfId="0" applyFont="1" applyBorder="1" applyAlignment="1">
      <alignment horizontal="center" vertical="center"/>
    </xf>
    <xf numFmtId="0" fontId="3" fillId="35" borderId="11" xfId="54" applyNumberFormat="1" applyFont="1" applyFill="1" applyBorder="1" applyAlignment="1">
      <alignment horizontal="center" vertical="center"/>
      <protection/>
    </xf>
    <xf numFmtId="0" fontId="0" fillId="35" borderId="11" xfId="54" applyNumberFormat="1" applyFont="1" applyFill="1" applyBorder="1" applyAlignment="1">
      <alignment vertical="center"/>
      <protection/>
    </xf>
    <xf numFmtId="0" fontId="0" fillId="35" borderId="13" xfId="54" applyNumberFormat="1" applyFont="1" applyFill="1" applyBorder="1" applyAlignment="1">
      <alignment vertical="center" wrapText="1"/>
      <protection/>
    </xf>
    <xf numFmtId="0" fontId="0" fillId="35" borderId="13" xfId="54" applyNumberFormat="1" applyFont="1" applyFill="1" applyBorder="1" applyAlignment="1">
      <alignment vertical="center"/>
      <protection/>
    </xf>
    <xf numFmtId="0" fontId="0" fillId="35" borderId="13" xfId="54" applyNumberFormat="1" applyFont="1" applyFill="1" applyBorder="1" applyAlignment="1">
      <alignment horizontal="center" vertical="center"/>
      <protection/>
    </xf>
    <xf numFmtId="16" fontId="14" fillId="0" borderId="11" xfId="0" applyNumberFormat="1" applyFont="1" applyBorder="1" applyAlignment="1">
      <alignment/>
    </xf>
    <xf numFmtId="16" fontId="15" fillId="0" borderId="11" xfId="0" applyNumberFormat="1" applyFont="1" applyBorder="1" applyAlignment="1">
      <alignment/>
    </xf>
    <xf numFmtId="0" fontId="3" fillId="35" borderId="13" xfId="54" applyNumberFormat="1" applyFont="1" applyFill="1" applyBorder="1" applyAlignment="1">
      <alignment vertical="center" wrapText="1"/>
      <protection/>
    </xf>
    <xf numFmtId="16" fontId="15" fillId="0" borderId="0" xfId="0" applyNumberFormat="1" applyFont="1" applyAlignment="1">
      <alignment/>
    </xf>
    <xf numFmtId="0" fontId="16" fillId="35" borderId="13" xfId="54" applyNumberFormat="1" applyFont="1" applyFill="1" applyBorder="1" applyAlignment="1">
      <alignment vertical="center" wrapText="1"/>
      <protection/>
    </xf>
    <xf numFmtId="0" fontId="0" fillId="34" borderId="11" xfId="54" applyFill="1" applyBorder="1">
      <alignment/>
      <protection/>
    </xf>
    <xf numFmtId="0" fontId="0" fillId="9" borderId="11" xfId="54" applyFill="1" applyBorder="1">
      <alignment/>
      <protection/>
    </xf>
    <xf numFmtId="0" fontId="0" fillId="19" borderId="11" xfId="54" applyFill="1" applyBorder="1">
      <alignment/>
      <protection/>
    </xf>
    <xf numFmtId="0" fontId="0" fillId="4" borderId="11" xfId="54" applyFill="1" applyBorder="1">
      <alignment/>
      <protection/>
    </xf>
    <xf numFmtId="16" fontId="18" fillId="10" borderId="11" xfId="0" applyNumberFormat="1" applyFont="1" applyFill="1" applyBorder="1" applyAlignment="1">
      <alignment/>
    </xf>
    <xf numFmtId="0" fontId="19" fillId="39" borderId="13" xfId="54" applyNumberFormat="1" applyFont="1" applyFill="1" applyBorder="1" applyAlignment="1">
      <alignment vertical="center" wrapText="1"/>
      <protection/>
    </xf>
    <xf numFmtId="0" fontId="12" fillId="39" borderId="13" xfId="54" applyNumberFormat="1" applyFont="1" applyFill="1" applyBorder="1" applyAlignment="1">
      <alignment vertical="center"/>
      <protection/>
    </xf>
    <xf numFmtId="0" fontId="0" fillId="40" borderId="11" xfId="54" applyFont="1" applyFill="1" applyBorder="1" applyAlignment="1" applyProtection="1">
      <alignment horizontal="center" vertical="center" textRotation="90"/>
      <protection locked="0"/>
    </xf>
    <xf numFmtId="0" fontId="0" fillId="4" borderId="11" xfId="54" applyFill="1" applyBorder="1" applyAlignment="1">
      <alignment horizontal="center" vertical="center" textRotation="90"/>
      <protection/>
    </xf>
    <xf numFmtId="0" fontId="0" fillId="40" borderId="10" xfId="54" applyFont="1" applyFill="1" applyBorder="1" applyAlignment="1" applyProtection="1">
      <alignment horizontal="center" vertical="center"/>
      <protection locked="0"/>
    </xf>
    <xf numFmtId="0" fontId="0" fillId="40" borderId="11" xfId="54" applyFont="1" applyFill="1" applyBorder="1" applyAlignment="1" applyProtection="1">
      <alignment horizontal="center" vertical="center"/>
      <protection locked="0"/>
    </xf>
    <xf numFmtId="0" fontId="0" fillId="40" borderId="11" xfId="54" applyNumberFormat="1" applyFont="1" applyFill="1" applyBorder="1" applyAlignment="1">
      <alignment horizontal="center" vertical="center" wrapText="1"/>
      <protection/>
    </xf>
    <xf numFmtId="0" fontId="0" fillId="40" borderId="13" xfId="54" applyNumberFormat="1" applyFont="1" applyFill="1" applyBorder="1" applyAlignment="1">
      <alignment horizontal="center" vertical="center" wrapText="1"/>
      <protection/>
    </xf>
    <xf numFmtId="0" fontId="0" fillId="4" borderId="0" xfId="54" applyFill="1">
      <alignment/>
      <protection/>
    </xf>
    <xf numFmtId="0" fontId="0" fillId="41" borderId="11" xfId="54" applyNumberFormat="1" applyFont="1" applyFill="1" applyBorder="1" applyAlignment="1" applyProtection="1">
      <alignment horizontal="center" vertical="center"/>
      <protection locked="0"/>
    </xf>
    <xf numFmtId="0" fontId="0" fillId="42" borderId="11" xfId="54" applyNumberFormat="1" applyFont="1" applyFill="1" applyBorder="1" applyAlignment="1" applyProtection="1">
      <alignment horizontal="center" vertical="center"/>
      <protection locked="0"/>
    </xf>
    <xf numFmtId="0" fontId="0" fillId="41" borderId="10" xfId="54" applyFont="1" applyFill="1" applyBorder="1" applyAlignment="1" applyProtection="1">
      <alignment horizontal="center" vertical="center"/>
      <protection locked="0"/>
    </xf>
    <xf numFmtId="0" fontId="0" fillId="41" borderId="11" xfId="54" applyNumberFormat="1" applyFont="1" applyFill="1" applyBorder="1" applyAlignment="1">
      <alignment horizontal="center" vertical="center"/>
      <protection/>
    </xf>
    <xf numFmtId="0" fontId="3" fillId="41" borderId="11" xfId="54" applyNumberFormat="1" applyFont="1" applyFill="1" applyBorder="1" applyAlignment="1" applyProtection="1">
      <alignment horizontal="center" vertical="center"/>
      <protection locked="0"/>
    </xf>
    <xf numFmtId="0" fontId="0" fillId="41" borderId="11" xfId="54" applyFont="1" applyFill="1" applyBorder="1" applyAlignment="1">
      <alignment horizontal="center" vertical="center"/>
      <protection/>
    </xf>
    <xf numFmtId="0" fontId="0" fillId="41" borderId="13" xfId="54" applyNumberFormat="1" applyFont="1" applyFill="1" applyBorder="1" applyAlignment="1">
      <alignment horizontal="center" vertical="center"/>
      <protection/>
    </xf>
    <xf numFmtId="0" fontId="0" fillId="9" borderId="0" xfId="54" applyFill="1">
      <alignment/>
      <protection/>
    </xf>
    <xf numFmtId="0" fontId="3" fillId="38" borderId="11" xfId="54" applyNumberFormat="1" applyFont="1" applyFill="1" applyBorder="1" applyAlignment="1">
      <alignment horizontal="center" vertical="center"/>
      <protection/>
    </xf>
    <xf numFmtId="0" fontId="3" fillId="6" borderId="11" xfId="54" applyFont="1" applyFill="1" applyBorder="1" applyAlignment="1">
      <alignment vertical="center"/>
      <protection/>
    </xf>
    <xf numFmtId="0" fontId="3" fillId="38" borderId="11" xfId="54" applyFont="1" applyFill="1" applyBorder="1" applyAlignment="1">
      <alignment horizontal="center" vertical="center"/>
      <protection/>
    </xf>
    <xf numFmtId="0" fontId="3" fillId="38" borderId="11" xfId="54" applyFont="1" applyFill="1" applyBorder="1" applyAlignment="1">
      <alignment horizontal="left" vertical="center" wrapText="1"/>
      <protection/>
    </xf>
    <xf numFmtId="0" fontId="0" fillId="38" borderId="11" xfId="54" applyFont="1" applyFill="1" applyBorder="1" applyAlignment="1">
      <alignment horizontal="center" vertical="center"/>
      <protection/>
    </xf>
    <xf numFmtId="0" fontId="0" fillId="43" borderId="11" xfId="54" applyNumberFormat="1" applyFont="1" applyFill="1" applyBorder="1" applyAlignment="1" applyProtection="1">
      <alignment horizontal="center" vertical="center"/>
      <protection locked="0"/>
    </xf>
    <xf numFmtId="0" fontId="0" fillId="43" borderId="11" xfId="54" applyNumberFormat="1" applyFont="1" applyFill="1" applyBorder="1" applyAlignment="1">
      <alignment horizontal="center" vertical="center"/>
      <protection/>
    </xf>
    <xf numFmtId="0" fontId="0" fillId="43" borderId="11" xfId="54" applyFont="1" applyFill="1" applyBorder="1" applyAlignment="1">
      <alignment horizontal="center" vertical="center"/>
      <protection/>
    </xf>
    <xf numFmtId="0" fontId="0" fillId="43" borderId="13" xfId="54" applyNumberFormat="1" applyFont="1" applyFill="1" applyBorder="1" applyAlignment="1">
      <alignment vertical="center" wrapText="1"/>
      <protection/>
    </xf>
    <xf numFmtId="0" fontId="0" fillId="43" borderId="11" xfId="54" applyNumberFormat="1" applyFont="1" applyFill="1" applyBorder="1" applyAlignment="1">
      <alignment vertical="center" wrapText="1"/>
      <protection/>
    </xf>
    <xf numFmtId="0" fontId="0" fillId="5" borderId="11" xfId="54" applyFill="1" applyBorder="1">
      <alignment/>
      <protection/>
    </xf>
    <xf numFmtId="0" fontId="0" fillId="43" borderId="11" xfId="54" applyNumberFormat="1" applyFont="1" applyFill="1" applyBorder="1" applyAlignment="1">
      <alignment horizontal="center" vertical="center" wrapText="1"/>
      <protection/>
    </xf>
    <xf numFmtId="0" fontId="3" fillId="44" borderId="11" xfId="54" applyNumberFormat="1" applyFont="1" applyFill="1" applyBorder="1" applyAlignment="1" applyProtection="1">
      <alignment horizontal="center" vertical="center"/>
      <protection locked="0"/>
    </xf>
    <xf numFmtId="0" fontId="3" fillId="12" borderId="11" xfId="54" applyFont="1" applyFill="1" applyBorder="1" applyAlignment="1">
      <alignment vertical="center"/>
      <protection/>
    </xf>
    <xf numFmtId="0" fontId="0" fillId="34" borderId="11" xfId="54" applyFill="1" applyBorder="1" applyAlignment="1">
      <alignment/>
      <protection/>
    </xf>
    <xf numFmtId="0" fontId="0" fillId="34" borderId="11" xfId="54" applyFill="1" applyBorder="1" applyAlignment="1">
      <alignment horizontal="center" vertical="center"/>
      <protection/>
    </xf>
    <xf numFmtId="0" fontId="3" fillId="6" borderId="11" xfId="54" applyFont="1" applyFill="1" applyBorder="1" applyAlignment="1">
      <alignment horizontal="center" vertical="center"/>
      <protection/>
    </xf>
    <xf numFmtId="0" fontId="0" fillId="45" borderId="11" xfId="54" applyFont="1" applyFill="1" applyBorder="1" applyAlignment="1">
      <alignment horizontal="center" vertical="center"/>
      <protection/>
    </xf>
    <xf numFmtId="0" fontId="0" fillId="41" borderId="13" xfId="54" applyNumberFormat="1" applyFont="1" applyFill="1" applyBorder="1" applyAlignment="1">
      <alignment vertical="center"/>
      <protection/>
    </xf>
    <xf numFmtId="0" fontId="0" fillId="41" borderId="11" xfId="54" applyNumberFormat="1" applyFont="1" applyFill="1" applyBorder="1" applyAlignment="1">
      <alignment vertical="center"/>
      <protection/>
    </xf>
    <xf numFmtId="0" fontId="0" fillId="43" borderId="13" xfId="54" applyNumberFormat="1" applyFont="1" applyFill="1" applyBorder="1" applyAlignment="1">
      <alignment horizontal="center" vertical="center" wrapText="1"/>
      <protection/>
    </xf>
    <xf numFmtId="0" fontId="0" fillId="5" borderId="11" xfId="54" applyFill="1" applyBorder="1" applyAlignment="1">
      <alignment horizontal="center" vertical="center"/>
      <protection/>
    </xf>
    <xf numFmtId="0" fontId="3" fillId="43" borderId="11" xfId="54" applyFont="1" applyFill="1" applyBorder="1" applyAlignment="1">
      <alignment horizontal="center" vertical="center"/>
      <protection/>
    </xf>
    <xf numFmtId="0" fontId="3" fillId="41" borderId="11" xfId="54" applyFont="1" applyFill="1" applyBorder="1" applyAlignment="1">
      <alignment horizontal="center" vertical="center"/>
      <protection/>
    </xf>
    <xf numFmtId="0" fontId="3" fillId="43" borderId="13" xfId="54" applyNumberFormat="1" applyFont="1" applyFill="1" applyBorder="1" applyAlignment="1">
      <alignment vertical="center" wrapText="1"/>
      <protection/>
    </xf>
    <xf numFmtId="0" fontId="3" fillId="41" borderId="13" xfId="54" applyNumberFormat="1" applyFont="1" applyFill="1" applyBorder="1" applyAlignment="1">
      <alignment horizontal="center" vertical="center"/>
      <protection/>
    </xf>
    <xf numFmtId="0" fontId="3" fillId="41" borderId="13" xfId="54" applyNumberFormat="1" applyFont="1" applyFill="1" applyBorder="1" applyAlignment="1">
      <alignment vertical="center"/>
      <protection/>
    </xf>
    <xf numFmtId="0" fontId="3" fillId="35" borderId="13" xfId="54" applyNumberFormat="1" applyFont="1" applyFill="1" applyBorder="1" applyAlignment="1">
      <alignment vertical="center"/>
      <protection/>
    </xf>
    <xf numFmtId="0" fontId="3" fillId="35" borderId="13" xfId="54" applyNumberFormat="1" applyFont="1" applyFill="1" applyBorder="1" applyAlignment="1">
      <alignment horizontal="center" vertical="center"/>
      <protection/>
    </xf>
    <xf numFmtId="0" fontId="3" fillId="43" borderId="13" xfId="54" applyNumberFormat="1" applyFont="1" applyFill="1" applyBorder="1" applyAlignment="1">
      <alignment horizontal="center" vertical="center" wrapText="1"/>
      <protection/>
    </xf>
    <xf numFmtId="0" fontId="3" fillId="43" borderId="11" xfId="54" applyNumberFormat="1" applyFont="1" applyFill="1" applyBorder="1" applyAlignment="1">
      <alignment horizontal="center" vertical="center" wrapText="1"/>
      <protection/>
    </xf>
    <xf numFmtId="0" fontId="3" fillId="5" borderId="11" xfId="54" applyFont="1" applyFill="1" applyBorder="1" applyAlignment="1">
      <alignment horizontal="center" vertical="center"/>
      <protection/>
    </xf>
    <xf numFmtId="0" fontId="0" fillId="5" borderId="11" xfId="54" applyFill="1" applyBorder="1" applyAlignment="1">
      <alignment/>
      <protection/>
    </xf>
    <xf numFmtId="0" fontId="0" fillId="35" borderId="13" xfId="54" applyNumberFormat="1" applyFont="1" applyFill="1" applyBorder="1" applyAlignment="1">
      <alignment horizontal="center" vertical="center" wrapText="1"/>
      <protection/>
    </xf>
    <xf numFmtId="0" fontId="3" fillId="13" borderId="11" xfId="54" applyFont="1" applyFill="1" applyBorder="1" applyAlignment="1">
      <alignment horizontal="center" vertical="center"/>
      <protection/>
    </xf>
    <xf numFmtId="0" fontId="3" fillId="45" borderId="11" xfId="54" applyFont="1" applyFill="1" applyBorder="1" applyAlignment="1">
      <alignment horizontal="center" vertical="center"/>
      <protection/>
    </xf>
    <xf numFmtId="0" fontId="3" fillId="45" borderId="11" xfId="54" applyFont="1" applyFill="1" applyBorder="1" applyAlignment="1">
      <alignment horizontal="left" vertical="center"/>
      <protection/>
    </xf>
    <xf numFmtId="0" fontId="3" fillId="2" borderId="11" xfId="54" applyFont="1" applyFill="1" applyBorder="1" applyAlignment="1">
      <alignment horizontal="center" vertical="center"/>
      <protection/>
    </xf>
    <xf numFmtId="0" fontId="3" fillId="36" borderId="11" xfId="54" applyNumberFormat="1" applyFont="1" applyFill="1" applyBorder="1" applyAlignment="1" applyProtection="1">
      <alignment horizontal="center" vertical="center"/>
      <protection locked="0"/>
    </xf>
    <xf numFmtId="0" fontId="3" fillId="35" borderId="13" xfId="54" applyNumberFormat="1" applyFont="1" applyFill="1" applyBorder="1" applyAlignment="1">
      <alignment horizontal="center" vertical="center" wrapText="1"/>
      <protection/>
    </xf>
    <xf numFmtId="0" fontId="3" fillId="35" borderId="11" xfId="54" applyNumberFormat="1" applyFont="1" applyFill="1" applyBorder="1" applyAlignment="1">
      <alignment horizontal="center" vertical="center" wrapText="1"/>
      <protection/>
    </xf>
    <xf numFmtId="0" fontId="3" fillId="34" borderId="11" xfId="54" applyFont="1" applyFill="1" applyBorder="1" applyAlignment="1">
      <alignment/>
      <protection/>
    </xf>
    <xf numFmtId="0" fontId="13" fillId="39" borderId="13" xfId="54" applyNumberFormat="1" applyFont="1" applyFill="1" applyBorder="1" applyAlignment="1">
      <alignment vertical="center" wrapText="1"/>
      <protection/>
    </xf>
    <xf numFmtId="0" fontId="13" fillId="41" borderId="13" xfId="54" applyNumberFormat="1" applyFont="1" applyFill="1" applyBorder="1" applyAlignment="1">
      <alignment horizontal="center" vertical="center"/>
      <protection/>
    </xf>
    <xf numFmtId="0" fontId="13" fillId="41" borderId="13" xfId="54" applyNumberFormat="1" applyFont="1" applyFill="1" applyBorder="1" applyAlignment="1">
      <alignment vertical="center"/>
      <protection/>
    </xf>
    <xf numFmtId="0" fontId="13" fillId="39" borderId="13" xfId="54" applyNumberFormat="1" applyFont="1" applyFill="1" applyBorder="1" applyAlignment="1">
      <alignment vertical="center"/>
      <protection/>
    </xf>
    <xf numFmtId="0" fontId="13" fillId="39" borderId="13" xfId="54" applyNumberFormat="1" applyFont="1" applyFill="1" applyBorder="1" applyAlignment="1">
      <alignment horizontal="center" vertical="center"/>
      <protection/>
    </xf>
    <xf numFmtId="0" fontId="13" fillId="40" borderId="13" xfId="54" applyNumberFormat="1" applyFont="1" applyFill="1" applyBorder="1" applyAlignment="1">
      <alignment horizontal="center" vertical="center" wrapText="1"/>
      <protection/>
    </xf>
    <xf numFmtId="0" fontId="13" fillId="40" borderId="11" xfId="54" applyNumberFormat="1" applyFont="1" applyFill="1" applyBorder="1" applyAlignment="1">
      <alignment horizontal="center" vertical="center" wrapText="1"/>
      <protection/>
    </xf>
    <xf numFmtId="0" fontId="13" fillId="16" borderId="11" xfId="54" applyFont="1" applyFill="1" applyBorder="1" applyAlignment="1" applyProtection="1">
      <alignment horizontal="center" vertical="center"/>
      <protection locked="0"/>
    </xf>
    <xf numFmtId="0" fontId="13" fillId="16" borderId="11" xfId="54" applyFont="1" applyFill="1" applyBorder="1" applyAlignment="1">
      <alignment horizontal="center" vertical="center"/>
      <protection/>
    </xf>
    <xf numFmtId="0" fontId="13" fillId="4" borderId="11" xfId="54" applyFont="1" applyFill="1" applyBorder="1" applyAlignment="1">
      <alignment horizontal="center" vertical="center"/>
      <protection/>
    </xf>
    <xf numFmtId="0" fontId="0" fillId="4" borderId="11" xfId="54" applyFill="1" applyBorder="1" applyAlignment="1">
      <alignment horizontal="center" vertical="center"/>
      <protection/>
    </xf>
    <xf numFmtId="0" fontId="0" fillId="46" borderId="11" xfId="54" applyNumberFormat="1" applyFont="1" applyFill="1" applyBorder="1" applyAlignment="1" applyProtection="1">
      <alignment horizontal="center" vertical="center"/>
      <protection locked="0"/>
    </xf>
    <xf numFmtId="0" fontId="0" fillId="46" borderId="11" xfId="54" applyNumberFormat="1" applyFont="1" applyFill="1" applyBorder="1" applyAlignment="1" applyProtection="1">
      <alignment horizontal="left" vertical="center" wrapText="1"/>
      <protection locked="0"/>
    </xf>
    <xf numFmtId="0" fontId="0" fillId="46" borderId="11" xfId="54" applyNumberFormat="1" applyFont="1" applyFill="1" applyBorder="1" applyAlignment="1">
      <alignment horizontal="center" vertical="center"/>
      <protection/>
    </xf>
    <xf numFmtId="0" fontId="0" fillId="47" borderId="11" xfId="54" applyFill="1" applyBorder="1">
      <alignment/>
      <protection/>
    </xf>
    <xf numFmtId="0" fontId="0" fillId="47" borderId="0" xfId="54" applyFill="1">
      <alignment/>
      <protection/>
    </xf>
    <xf numFmtId="0" fontId="13" fillId="42" borderId="11" xfId="54" applyNumberFormat="1" applyFont="1" applyFill="1" applyBorder="1" applyAlignment="1" applyProtection="1">
      <alignment horizontal="center" vertical="center"/>
      <protection locked="0"/>
    </xf>
    <xf numFmtId="0" fontId="3" fillId="42" borderId="11" xfId="54" applyNumberFormat="1" applyFont="1" applyFill="1" applyBorder="1" applyAlignment="1" applyProtection="1">
      <alignment horizontal="center" vertical="center"/>
      <protection locked="0"/>
    </xf>
    <xf numFmtId="0" fontId="13" fillId="38" borderId="11" xfId="54" applyFont="1" applyFill="1" applyBorder="1" applyAlignment="1">
      <alignment horizontal="center" vertical="center"/>
      <protection/>
    </xf>
    <xf numFmtId="0" fontId="13" fillId="37" borderId="11" xfId="54" applyNumberFormat="1" applyFont="1" applyFill="1" applyBorder="1" applyAlignment="1" applyProtection="1">
      <alignment horizontal="center" vertical="center"/>
      <protection locked="0"/>
    </xf>
    <xf numFmtId="0" fontId="13" fillId="36" borderId="11" xfId="54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>
      <alignment/>
      <protection/>
    </xf>
    <xf numFmtId="0" fontId="3" fillId="34" borderId="0" xfId="54" applyFont="1" applyFill="1">
      <alignment/>
      <protection/>
    </xf>
    <xf numFmtId="0" fontId="5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right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top" wrapText="1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9" fillId="33" borderId="14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10" fillId="33" borderId="14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4" fillId="33" borderId="0" xfId="54" applyFont="1" applyFill="1" applyBorder="1" applyAlignment="1" applyProtection="1">
      <alignment horizontal="left" vertical="top"/>
      <protection locked="0"/>
    </xf>
    <xf numFmtId="0" fontId="10" fillId="33" borderId="14" xfId="54" applyNumberFormat="1" applyFont="1" applyFill="1" applyBorder="1" applyAlignment="1" applyProtection="1">
      <alignment horizontal="left" vertical="top" wrapText="1"/>
      <protection locked="0"/>
    </xf>
    <xf numFmtId="0" fontId="10" fillId="33" borderId="14" xfId="54" applyNumberFormat="1" applyFont="1" applyFill="1" applyBorder="1" applyAlignment="1" applyProtection="1">
      <alignment horizontal="center" vertical="top"/>
      <protection locked="0"/>
    </xf>
    <xf numFmtId="0" fontId="10" fillId="33" borderId="1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1" fillId="33" borderId="0" xfId="54" applyFont="1" applyFill="1" applyBorder="1" applyAlignment="1" applyProtection="1">
      <alignment horizontal="right" vertical="center"/>
      <protection locked="0"/>
    </xf>
    <xf numFmtId="0" fontId="10" fillId="33" borderId="14" xfId="54" applyNumberFormat="1" applyFont="1" applyFill="1" applyBorder="1" applyAlignment="1" applyProtection="1">
      <alignment horizontal="center" vertical="center"/>
      <protection locked="0"/>
    </xf>
    <xf numFmtId="0" fontId="16" fillId="35" borderId="15" xfId="54" applyNumberFormat="1" applyFont="1" applyFill="1" applyBorder="1" applyAlignment="1">
      <alignment horizontal="center" vertical="center" wrapText="1"/>
      <protection/>
    </xf>
    <xf numFmtId="0" fontId="16" fillId="35" borderId="16" xfId="54" applyNumberFormat="1" applyFont="1" applyFill="1" applyBorder="1" applyAlignment="1">
      <alignment horizontal="center" vertical="center" wrapText="1"/>
      <protection/>
    </xf>
    <xf numFmtId="0" fontId="16" fillId="35" borderId="12" xfId="54" applyNumberFormat="1" applyFont="1" applyFill="1" applyBorder="1" applyAlignment="1">
      <alignment horizontal="center" vertical="center" wrapText="1"/>
      <protection/>
    </xf>
    <xf numFmtId="0" fontId="16" fillId="35" borderId="17" xfId="54" applyNumberFormat="1" applyFont="1" applyFill="1" applyBorder="1" applyAlignment="1">
      <alignment horizontal="center" vertical="center" wrapText="1"/>
      <protection/>
    </xf>
    <xf numFmtId="0" fontId="16" fillId="35" borderId="14" xfId="54" applyNumberFormat="1" applyFont="1" applyFill="1" applyBorder="1" applyAlignment="1">
      <alignment horizontal="center" vertical="center" wrapText="1"/>
      <protection/>
    </xf>
    <xf numFmtId="0" fontId="16" fillId="35" borderId="18" xfId="54" applyNumberFormat="1" applyFont="1" applyFill="1" applyBorder="1" applyAlignment="1">
      <alignment horizontal="center" vertical="center" wrapText="1"/>
      <protection/>
    </xf>
    <xf numFmtId="0" fontId="16" fillId="41" borderId="10" xfId="54" applyNumberFormat="1" applyFont="1" applyFill="1" applyBorder="1" applyAlignment="1">
      <alignment horizontal="center" vertical="center" textRotation="90"/>
      <protection/>
    </xf>
    <xf numFmtId="0" fontId="17" fillId="41" borderId="19" xfId="54" applyNumberFormat="1" applyFont="1" applyFill="1" applyBorder="1" applyAlignment="1">
      <alignment horizontal="center" vertical="center" textRotation="90"/>
      <protection/>
    </xf>
    <xf numFmtId="0" fontId="17" fillId="41" borderId="13" xfId="54" applyNumberFormat="1" applyFont="1" applyFill="1" applyBorder="1" applyAlignment="1">
      <alignment horizontal="center" vertical="center" textRotation="90"/>
      <protection/>
    </xf>
    <xf numFmtId="0" fontId="16" fillId="35" borderId="20" xfId="54" applyNumberFormat="1" applyFont="1" applyFill="1" applyBorder="1" applyAlignment="1">
      <alignment horizontal="center" vertical="center" wrapText="1"/>
      <protection/>
    </xf>
    <xf numFmtId="0" fontId="16" fillId="35" borderId="0" xfId="54" applyNumberFormat="1" applyFont="1" applyFill="1" applyBorder="1" applyAlignment="1">
      <alignment horizontal="center" vertical="center" wrapText="1"/>
      <protection/>
    </xf>
    <xf numFmtId="0" fontId="16" fillId="35" borderId="21" xfId="54" applyNumberFormat="1" applyFont="1" applyFill="1" applyBorder="1" applyAlignment="1">
      <alignment horizontal="center" vertical="center" wrapText="1"/>
      <protection/>
    </xf>
    <xf numFmtId="0" fontId="16" fillId="35" borderId="22" xfId="54" applyNumberFormat="1" applyFont="1" applyFill="1" applyBorder="1" applyAlignment="1">
      <alignment horizontal="center" vertical="center" wrapText="1"/>
      <protection/>
    </xf>
    <xf numFmtId="0" fontId="16" fillId="35" borderId="23" xfId="54" applyNumberFormat="1" applyFont="1" applyFill="1" applyBorder="1" applyAlignment="1">
      <alignment horizontal="center" vertical="center" wrapText="1"/>
      <protection/>
    </xf>
    <xf numFmtId="0" fontId="16" fillId="35" borderId="24" xfId="54" applyNumberFormat="1" applyFont="1" applyFill="1" applyBorder="1" applyAlignment="1">
      <alignment horizontal="center" vertical="center" wrapText="1"/>
      <protection/>
    </xf>
    <xf numFmtId="0" fontId="3" fillId="36" borderId="11" xfId="54" applyNumberFormat="1" applyFont="1" applyFill="1" applyBorder="1" applyAlignment="1">
      <alignment horizontal="center" vertical="center" wrapText="1"/>
      <protection/>
    </xf>
    <xf numFmtId="0" fontId="0" fillId="33" borderId="11" xfId="54" applyFont="1" applyFill="1" applyBorder="1" applyAlignment="1" applyProtection="1">
      <alignment horizontal="center" vertical="center" wrapText="1"/>
      <protection locked="0"/>
    </xf>
    <xf numFmtId="0" fontId="0" fillId="33" borderId="11" xfId="54" applyFont="1" applyFill="1" applyBorder="1" applyAlignment="1" applyProtection="1">
      <alignment horizontal="center" vertical="center"/>
      <protection locked="0"/>
    </xf>
    <xf numFmtId="0" fontId="0" fillId="33" borderId="11" xfId="54" applyFont="1" applyFill="1" applyBorder="1" applyAlignment="1" applyProtection="1">
      <alignment horizontal="left" vertical="center" wrapText="1"/>
      <protection locked="0"/>
    </xf>
    <xf numFmtId="0" fontId="0" fillId="33" borderId="16" xfId="54" applyFont="1" applyFill="1" applyBorder="1" applyAlignment="1" applyProtection="1">
      <alignment horizontal="center" vertical="center" wrapText="1"/>
      <protection locked="0"/>
    </xf>
    <xf numFmtId="0" fontId="0" fillId="33" borderId="12" xfId="54" applyFont="1" applyFill="1" applyBorder="1" applyAlignment="1" applyProtection="1">
      <alignment horizontal="center" vertical="center" wrapText="1"/>
      <protection locked="0"/>
    </xf>
    <xf numFmtId="0" fontId="0" fillId="33" borderId="14" xfId="54" applyFont="1" applyFill="1" applyBorder="1" applyAlignment="1" applyProtection="1">
      <alignment horizontal="center" vertical="center" wrapText="1"/>
      <protection locked="0"/>
    </xf>
    <xf numFmtId="0" fontId="0" fillId="33" borderId="18" xfId="54" applyFont="1" applyFill="1" applyBorder="1" applyAlignment="1" applyProtection="1">
      <alignment horizontal="center" vertical="center" wrapText="1"/>
      <protection locked="0"/>
    </xf>
    <xf numFmtId="0" fontId="0" fillId="40" borderId="22" xfId="54" applyFont="1" applyFill="1" applyBorder="1" applyAlignment="1" applyProtection="1">
      <alignment horizontal="center" vertical="center"/>
      <protection locked="0"/>
    </xf>
    <xf numFmtId="0" fontId="0" fillId="40" borderId="23" xfId="54" applyFont="1" applyFill="1" applyBorder="1" applyAlignment="1" applyProtection="1">
      <alignment horizontal="center" vertical="center"/>
      <protection locked="0"/>
    </xf>
    <xf numFmtId="0" fontId="0" fillId="40" borderId="24" xfId="54" applyFont="1" applyFill="1" applyBorder="1" applyAlignment="1" applyProtection="1">
      <alignment horizontal="center" vertical="center"/>
      <protection locked="0"/>
    </xf>
    <xf numFmtId="0" fontId="0" fillId="4" borderId="10" xfId="54" applyFill="1" applyBorder="1" applyAlignment="1">
      <alignment horizontal="center" vertical="center" textRotation="90"/>
      <protection/>
    </xf>
    <xf numFmtId="0" fontId="0" fillId="4" borderId="19" xfId="54" applyFill="1" applyBorder="1" applyAlignment="1">
      <alignment horizontal="center" vertical="center" textRotation="90"/>
      <protection/>
    </xf>
    <xf numFmtId="0" fontId="0" fillId="4" borderId="13" xfId="54" applyFill="1" applyBorder="1" applyAlignment="1">
      <alignment horizontal="center" vertical="center" textRotation="90"/>
      <protection/>
    </xf>
    <xf numFmtId="0" fontId="0" fillId="4" borderId="22" xfId="54" applyFill="1" applyBorder="1" applyAlignment="1">
      <alignment horizontal="center"/>
      <protection/>
    </xf>
    <xf numFmtId="0" fontId="0" fillId="4" borderId="24" xfId="54" applyFill="1" applyBorder="1" applyAlignment="1">
      <alignment horizontal="center"/>
      <protection/>
    </xf>
    <xf numFmtId="0" fontId="0" fillId="40" borderId="10" xfId="54" applyFont="1" applyFill="1" applyBorder="1" applyAlignment="1" applyProtection="1">
      <alignment horizontal="center" vertical="center" textRotation="90"/>
      <protection locked="0"/>
    </xf>
    <xf numFmtId="0" fontId="0" fillId="40" borderId="19" xfId="54" applyFont="1" applyFill="1" applyBorder="1" applyAlignment="1" applyProtection="1">
      <alignment horizontal="center" vertical="center" textRotation="90"/>
      <protection locked="0"/>
    </xf>
    <xf numFmtId="0" fontId="0" fillId="40" borderId="13" xfId="54" applyFont="1" applyFill="1" applyBorder="1" applyAlignment="1" applyProtection="1">
      <alignment horizontal="center" vertical="center" textRotation="90"/>
      <protection locked="0"/>
    </xf>
    <xf numFmtId="0" fontId="0" fillId="40" borderId="13" xfId="54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3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9" xfId="54" applyFont="1" applyFill="1" applyBorder="1" applyAlignment="1" applyProtection="1">
      <alignment horizontal="center" vertical="center" textRotation="90" wrapText="1"/>
      <protection locked="0"/>
    </xf>
    <xf numFmtId="0" fontId="0" fillId="40" borderId="11" xfId="54" applyFont="1" applyFill="1" applyBorder="1" applyAlignment="1" applyProtection="1">
      <alignment horizontal="center" vertical="center" textRotation="90"/>
      <protection locked="0"/>
    </xf>
    <xf numFmtId="0" fontId="0" fillId="41" borderId="10" xfId="54" applyFont="1" applyFill="1" applyBorder="1" applyAlignment="1" applyProtection="1">
      <alignment horizontal="center" vertical="center"/>
      <protection locked="0"/>
    </xf>
    <xf numFmtId="0" fontId="0" fillId="41" borderId="19" xfId="54" applyFont="1" applyFill="1" applyBorder="1" applyAlignment="1" applyProtection="1">
      <alignment horizontal="center" vertical="center"/>
      <protection locked="0"/>
    </xf>
    <xf numFmtId="0" fontId="0" fillId="41" borderId="13" xfId="54" applyFont="1" applyFill="1" applyBorder="1" applyAlignment="1" applyProtection="1">
      <alignment horizontal="center" vertical="center"/>
      <protection locked="0"/>
    </xf>
    <xf numFmtId="0" fontId="0" fillId="33" borderId="11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Font="1" applyFill="1" applyBorder="1" applyAlignment="1" applyProtection="1">
      <alignment horizontal="center" vertical="center" textRotation="90"/>
      <protection locked="0"/>
    </xf>
    <xf numFmtId="0" fontId="0" fillId="33" borderId="19" xfId="54" applyFont="1" applyFill="1" applyBorder="1" applyAlignment="1" applyProtection="1">
      <alignment horizontal="center" vertical="center" textRotation="90"/>
      <protection locked="0"/>
    </xf>
    <xf numFmtId="0" fontId="0" fillId="33" borderId="13" xfId="54" applyFont="1" applyFill="1" applyBorder="1" applyAlignment="1" applyProtection="1">
      <alignment horizontal="center" vertical="center" textRotation="90"/>
      <protection locked="0"/>
    </xf>
    <xf numFmtId="0" fontId="0" fillId="33" borderId="22" xfId="54" applyFont="1" applyFill="1" applyBorder="1" applyAlignment="1" applyProtection="1">
      <alignment horizontal="center" vertical="center" wrapText="1"/>
      <protection locked="0"/>
    </xf>
    <xf numFmtId="0" fontId="0" fillId="33" borderId="23" xfId="54" applyFont="1" applyFill="1" applyBorder="1" applyAlignment="1" applyProtection="1">
      <alignment horizontal="center" vertical="center" wrapText="1"/>
      <protection locked="0"/>
    </xf>
    <xf numFmtId="0" fontId="0" fillId="33" borderId="24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7">
      <selection activeCell="AZ18" sqref="AZ18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24" customHeight="1">
      <c r="D1" s="4"/>
      <c r="E1" s="4"/>
      <c r="F1" s="4"/>
      <c r="AF1" s="129" t="s">
        <v>32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</row>
    <row r="2" spans="4:48" ht="26.25" customHeight="1">
      <c r="D2" s="4"/>
      <c r="E2" s="4"/>
      <c r="F2" s="4"/>
      <c r="AF2" s="130" t="s">
        <v>33</v>
      </c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F4" s="131" t="s">
        <v>34</v>
      </c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</row>
    <row r="5" spans="4:48" ht="23.25" customHeight="1">
      <c r="D5" s="4"/>
      <c r="E5" s="4"/>
      <c r="F5" s="4"/>
      <c r="AF5" s="132" t="s">
        <v>35</v>
      </c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</row>
    <row r="6" spans="1:48" ht="8.25" customHeight="1">
      <c r="A6" s="4"/>
      <c r="B6" s="4"/>
      <c r="C6" s="4"/>
      <c r="D6" s="4"/>
      <c r="E6" s="4"/>
      <c r="F6" s="4"/>
      <c r="AF6" s="131" t="s">
        <v>36</v>
      </c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</row>
    <row r="7" spans="4:48" ht="8.25" customHeight="1">
      <c r="D7" s="4"/>
      <c r="E7" s="4"/>
      <c r="F7" s="4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</row>
    <row r="8" spans="4:6" ht="8.25" customHeight="1">
      <c r="D8" s="4"/>
      <c r="E8" s="4"/>
      <c r="F8" s="4"/>
    </row>
    <row r="9" spans="1:48" ht="38.25" customHeight="1">
      <c r="A9" s="133" t="s">
        <v>37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</row>
    <row r="10" spans="1:48" ht="13.5" customHeight="1">
      <c r="A10" s="134" t="s">
        <v>59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</row>
    <row r="11" spans="1:48" ht="30.75" customHeight="1">
      <c r="A11" s="136" t="s">
        <v>56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</row>
    <row r="12" spans="1:48" ht="18.75" customHeight="1">
      <c r="A12" s="137" t="s">
        <v>38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</row>
    <row r="13" spans="1:48" ht="26.25" customHeight="1">
      <c r="A13" s="138" t="s">
        <v>39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</row>
    <row r="14" spans="1:48" ht="17.25" customHeight="1">
      <c r="A14" s="139" t="s">
        <v>57</v>
      </c>
      <c r="B14" s="139"/>
      <c r="C14" s="139"/>
      <c r="D14" s="139"/>
      <c r="E14" s="139"/>
      <c r="F14" s="4"/>
      <c r="G14" s="139" t="s">
        <v>58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</row>
    <row r="15" spans="1:48" ht="19.5" customHeight="1">
      <c r="A15" s="140" t="s">
        <v>40</v>
      </c>
      <c r="B15" s="140"/>
      <c r="C15" s="140"/>
      <c r="D15" s="140"/>
      <c r="E15" s="140"/>
      <c r="F15" s="140"/>
      <c r="G15" s="140" t="s">
        <v>41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2"/>
    </row>
    <row r="16" spans="1:48" ht="13.5" customHeight="1" hidden="1">
      <c r="A16" s="141" t="s">
        <v>42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AV16" s="2"/>
    </row>
    <row r="17" spans="1:48" ht="18" customHeight="1">
      <c r="A17" s="141" t="s">
        <v>43</v>
      </c>
      <c r="B17" s="141"/>
      <c r="C17" s="141"/>
      <c r="D17" s="141"/>
      <c r="E17" s="139" t="s">
        <v>44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</row>
    <row r="18" spans="1:4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4"/>
      <c r="AM18" s="4"/>
      <c r="AN18" s="4"/>
      <c r="AO18" s="4"/>
      <c r="AP18" s="4"/>
      <c r="AQ18" s="4"/>
      <c r="AR18" s="2"/>
      <c r="AS18" s="2"/>
      <c r="AT18" s="4"/>
      <c r="AU18" s="2"/>
      <c r="AV18" s="2"/>
    </row>
    <row r="19" spans="1:48" ht="15" customHeight="1">
      <c r="A19" s="142" t="s">
        <v>45</v>
      </c>
      <c r="B19" s="142"/>
      <c r="C19" s="142"/>
      <c r="D19" s="142"/>
      <c r="E19" s="142"/>
      <c r="F19" s="142"/>
      <c r="G19" s="143" t="s">
        <v>60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</row>
    <row r="20" spans="1:48" ht="13.5" customHeight="1" hidden="1">
      <c r="A20" s="6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</row>
    <row r="21" spans="1:48" ht="13.5" customHeight="1" hidden="1">
      <c r="A21" s="6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</row>
    <row r="22" spans="1:48" ht="13.5" customHeight="1" hidden="1">
      <c r="A22" s="6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</row>
    <row r="23" spans="1:48" ht="13.5" customHeight="1" hidden="1">
      <c r="A23" s="6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</row>
    <row r="24" spans="1:48" ht="13.5" customHeight="1" hidden="1">
      <c r="A24" s="6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</row>
    <row r="25" spans="1:48" ht="13.5" customHeight="1" hidden="1">
      <c r="A25" s="6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</row>
    <row r="26" spans="1:4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"/>
      <c r="AS26" s="2"/>
      <c r="AT26" s="4"/>
      <c r="AU26" s="2"/>
      <c r="AV26" s="2"/>
    </row>
    <row r="27" spans="1:48" ht="17.25" customHeight="1">
      <c r="A27" s="141" t="s">
        <v>46</v>
      </c>
      <c r="B27" s="141"/>
      <c r="C27" s="141"/>
      <c r="D27" s="141"/>
      <c r="E27" s="141"/>
      <c r="F27" s="141"/>
      <c r="G27" s="144" t="s">
        <v>47</v>
      </c>
      <c r="H27" s="144"/>
      <c r="I27" s="144"/>
      <c r="J27" s="144"/>
      <c r="K27" s="144"/>
      <c r="L27" s="144"/>
      <c r="M27" s="144"/>
      <c r="N27" s="144"/>
      <c r="O27" s="4"/>
      <c r="P27" s="141" t="s">
        <v>48</v>
      </c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4" t="s">
        <v>61</v>
      </c>
      <c r="AD27" s="144"/>
      <c r="AE27" s="144"/>
      <c r="AF27" s="144"/>
      <c r="AG27" s="144"/>
      <c r="AH27" s="4"/>
      <c r="AI27" s="141" t="s">
        <v>49</v>
      </c>
      <c r="AJ27" s="141"/>
      <c r="AK27" s="141"/>
      <c r="AL27" s="141"/>
      <c r="AM27" s="141"/>
      <c r="AN27" s="141"/>
      <c r="AO27" s="141"/>
      <c r="AP27" s="141"/>
      <c r="AQ27" s="141"/>
      <c r="AR27" s="141"/>
      <c r="AS27" s="144">
        <v>2019</v>
      </c>
      <c r="AT27" s="144"/>
      <c r="AU27" s="144"/>
      <c r="AV27" s="144"/>
    </row>
    <row r="28" spans="1:4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  <c r="AS28" s="2"/>
      <c r="AT28" s="4"/>
      <c r="AU28" s="2"/>
      <c r="AV28" s="2"/>
    </row>
    <row r="29" spans="1:48" ht="18.75" customHeight="1">
      <c r="A29" s="141" t="s">
        <v>50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5" t="s">
        <v>51</v>
      </c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</row>
    <row r="30" spans="1:48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46" t="s">
        <v>52</v>
      </c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</row>
    <row r="31" ht="7.5" customHeight="1"/>
    <row r="32" spans="1:26" ht="13.5" customHeight="1">
      <c r="A32" s="141" t="s">
        <v>53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7" t="s">
        <v>54</v>
      </c>
      <c r="M32" s="147"/>
      <c r="N32" s="148"/>
      <c r="O32" s="148"/>
      <c r="P32" s="148"/>
      <c r="Q32" s="148"/>
      <c r="R32" s="148"/>
      <c r="S32" s="147" t="s">
        <v>55</v>
      </c>
      <c r="T32" s="147"/>
      <c r="U32" s="139"/>
      <c r="V32" s="139"/>
      <c r="W32" s="139"/>
      <c r="X32" s="139"/>
      <c r="Y32" s="139"/>
      <c r="Z32" s="139"/>
    </row>
  </sheetData>
  <sheetProtection/>
  <mergeCells count="39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10:AV10"/>
    <mergeCell ref="A11:AV11"/>
    <mergeCell ref="A12:AV12"/>
    <mergeCell ref="A13:AV13"/>
    <mergeCell ref="A14:E14"/>
    <mergeCell ref="G14:AV14"/>
    <mergeCell ref="AF1:AV1"/>
    <mergeCell ref="AF2:AV2"/>
    <mergeCell ref="AF4:AV4"/>
    <mergeCell ref="AF5:AV5"/>
    <mergeCell ref="AF6:AV7"/>
    <mergeCell ref="A9:AV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V121"/>
  <sheetViews>
    <sheetView showGridLines="0" tabSelected="1" zoomScalePageLayoutView="0" workbookViewId="0" topLeftCell="A1">
      <pane xSplit="13" ySplit="8" topLeftCell="P86" activePane="bottomRight" state="frozen"/>
      <selection pane="topLeft" activeCell="A1" sqref="A1"/>
      <selection pane="topRight" activeCell="N1" sqref="N1"/>
      <selection pane="bottomLeft" activeCell="A9" sqref="A9"/>
      <selection pane="bottomRight" activeCell="Q87" sqref="Q87"/>
    </sheetView>
  </sheetViews>
  <sheetFormatPr defaultColWidth="14.66015625" defaultRowHeight="14.25" customHeight="1"/>
  <cols>
    <col min="1" max="1" width="11.66015625" style="1" customWidth="1"/>
    <col min="2" max="2" width="35.83203125" style="1" customWidth="1"/>
    <col min="3" max="3" width="8.66015625" style="1" customWidth="1"/>
    <col min="4" max="4" width="9" style="1" customWidth="1"/>
    <col min="5" max="5" width="7.66015625" style="1" customWidth="1"/>
    <col min="6" max="6" width="7.33203125" style="1" customWidth="1"/>
    <col min="7" max="7" width="8.83203125" style="63" customWidth="1"/>
    <col min="8" max="9" width="8.66015625" style="1" customWidth="1"/>
    <col min="10" max="10" width="6.83203125" style="1" customWidth="1"/>
    <col min="11" max="11" width="7" style="1" customWidth="1"/>
    <col min="12" max="12" width="7.5" style="1" customWidth="1"/>
    <col min="13" max="13" width="9.16015625" style="1" customWidth="1"/>
    <col min="14" max="14" width="9.33203125" style="55" customWidth="1"/>
    <col min="15" max="15" width="9.5" style="55" customWidth="1"/>
    <col min="16" max="16" width="10" style="55" customWidth="1"/>
    <col min="17" max="17" width="10.83203125" style="55" customWidth="1"/>
    <col min="18" max="18" width="11.83203125" style="55" customWidth="1"/>
    <col min="19" max="21" width="14.66015625" style="55" customWidth="1"/>
    <col min="22" max="16384" width="14.66015625" style="1" customWidth="1"/>
  </cols>
  <sheetData>
    <row r="1" spans="1:21" ht="23.25" customHeight="1">
      <c r="A1" s="166" t="s">
        <v>17</v>
      </c>
      <c r="B1" s="167" t="s">
        <v>18</v>
      </c>
      <c r="C1" s="165" t="s">
        <v>19</v>
      </c>
      <c r="D1" s="165"/>
      <c r="E1" s="168" t="s">
        <v>219</v>
      </c>
      <c r="F1" s="168"/>
      <c r="G1" s="168"/>
      <c r="H1" s="168"/>
      <c r="I1" s="168"/>
      <c r="J1" s="168"/>
      <c r="K1" s="168"/>
      <c r="L1" s="168"/>
      <c r="M1" s="169"/>
      <c r="N1" s="172" t="s">
        <v>76</v>
      </c>
      <c r="O1" s="173"/>
      <c r="P1" s="173"/>
      <c r="Q1" s="173"/>
      <c r="R1" s="173"/>
      <c r="S1" s="173"/>
      <c r="T1" s="173"/>
      <c r="U1" s="174"/>
    </row>
    <row r="2" spans="1:21" ht="12.75" customHeight="1">
      <c r="A2" s="166"/>
      <c r="B2" s="167"/>
      <c r="C2" s="165"/>
      <c r="D2" s="165"/>
      <c r="E2" s="170"/>
      <c r="F2" s="170"/>
      <c r="G2" s="170"/>
      <c r="H2" s="170"/>
      <c r="I2" s="170"/>
      <c r="J2" s="170"/>
      <c r="K2" s="170"/>
      <c r="L2" s="170"/>
      <c r="M2" s="171"/>
      <c r="N2" s="183" t="s">
        <v>70</v>
      </c>
      <c r="O2" s="183"/>
      <c r="P2" s="183" t="s">
        <v>202</v>
      </c>
      <c r="Q2" s="183"/>
      <c r="R2" s="172" t="s">
        <v>201</v>
      </c>
      <c r="S2" s="174"/>
      <c r="T2" s="178" t="s">
        <v>200</v>
      </c>
      <c r="U2" s="179"/>
    </row>
    <row r="3" spans="1:21" ht="60" customHeight="1">
      <c r="A3" s="166"/>
      <c r="B3" s="167"/>
      <c r="C3" s="191" t="s">
        <v>20</v>
      </c>
      <c r="D3" s="191" t="s">
        <v>21</v>
      </c>
      <c r="E3" s="165" t="s">
        <v>62</v>
      </c>
      <c r="F3" s="165" t="s">
        <v>22</v>
      </c>
      <c r="G3" s="165" t="s">
        <v>63</v>
      </c>
      <c r="H3" s="165"/>
      <c r="I3" s="165"/>
      <c r="J3" s="165"/>
      <c r="K3" s="184" t="s">
        <v>65</v>
      </c>
      <c r="L3" s="192" t="s">
        <v>66</v>
      </c>
      <c r="M3" s="192" t="s">
        <v>69</v>
      </c>
      <c r="N3" s="49" t="s">
        <v>71</v>
      </c>
      <c r="O3" s="49" t="s">
        <v>72</v>
      </c>
      <c r="P3" s="49" t="s">
        <v>73</v>
      </c>
      <c r="Q3" s="49" t="s">
        <v>74</v>
      </c>
      <c r="R3" s="49" t="s">
        <v>75</v>
      </c>
      <c r="S3" s="50" t="s">
        <v>198</v>
      </c>
      <c r="T3" s="50" t="s">
        <v>203</v>
      </c>
      <c r="U3" s="50" t="s">
        <v>204</v>
      </c>
    </row>
    <row r="4" spans="1:21" ht="23.25" customHeight="1">
      <c r="A4" s="166"/>
      <c r="B4" s="167"/>
      <c r="C4" s="191"/>
      <c r="D4" s="191"/>
      <c r="E4" s="165"/>
      <c r="F4" s="165"/>
      <c r="G4" s="188" t="s">
        <v>23</v>
      </c>
      <c r="H4" s="195" t="s">
        <v>67</v>
      </c>
      <c r="I4" s="196"/>
      <c r="J4" s="197"/>
      <c r="K4" s="186"/>
      <c r="L4" s="193"/>
      <c r="M4" s="193"/>
      <c r="N4" s="180" t="s">
        <v>206</v>
      </c>
      <c r="O4" s="180" t="s">
        <v>209</v>
      </c>
      <c r="P4" s="180" t="s">
        <v>207</v>
      </c>
      <c r="Q4" s="180" t="s">
        <v>208</v>
      </c>
      <c r="R4" s="187" t="s">
        <v>207</v>
      </c>
      <c r="S4" s="175" t="s">
        <v>199</v>
      </c>
      <c r="T4" s="175" t="s">
        <v>206</v>
      </c>
      <c r="U4" s="175" t="s">
        <v>205</v>
      </c>
    </row>
    <row r="5" spans="1:21" ht="16.5" customHeight="1">
      <c r="A5" s="166"/>
      <c r="B5" s="167"/>
      <c r="C5" s="191"/>
      <c r="D5" s="191"/>
      <c r="E5" s="165"/>
      <c r="F5" s="165"/>
      <c r="G5" s="189"/>
      <c r="H5" s="184" t="s">
        <v>24</v>
      </c>
      <c r="I5" s="184" t="s">
        <v>64</v>
      </c>
      <c r="J5" s="184" t="s">
        <v>68</v>
      </c>
      <c r="K5" s="186"/>
      <c r="L5" s="193"/>
      <c r="M5" s="193"/>
      <c r="N5" s="181"/>
      <c r="O5" s="181"/>
      <c r="P5" s="181"/>
      <c r="Q5" s="181"/>
      <c r="R5" s="187"/>
      <c r="S5" s="176"/>
      <c r="T5" s="176"/>
      <c r="U5" s="176"/>
    </row>
    <row r="6" spans="1:21" ht="46.5" customHeight="1">
      <c r="A6" s="166"/>
      <c r="B6" s="167"/>
      <c r="C6" s="191"/>
      <c r="D6" s="191"/>
      <c r="E6" s="165"/>
      <c r="F6" s="165"/>
      <c r="G6" s="190"/>
      <c r="H6" s="185"/>
      <c r="I6" s="185"/>
      <c r="J6" s="185"/>
      <c r="K6" s="185"/>
      <c r="L6" s="194"/>
      <c r="M6" s="194"/>
      <c r="N6" s="182"/>
      <c r="O6" s="182"/>
      <c r="P6" s="182"/>
      <c r="Q6" s="182"/>
      <c r="R6" s="187"/>
      <c r="S6" s="177"/>
      <c r="T6" s="177"/>
      <c r="U6" s="177"/>
    </row>
    <row r="7" spans="1:21" ht="14.25" customHeight="1">
      <c r="A7" s="7" t="s">
        <v>4</v>
      </c>
      <c r="B7" s="7" t="s">
        <v>5</v>
      </c>
      <c r="C7" s="7" t="s">
        <v>2</v>
      </c>
      <c r="D7" s="7">
        <v>4</v>
      </c>
      <c r="E7" s="7">
        <v>5</v>
      </c>
      <c r="F7" s="7">
        <v>6</v>
      </c>
      <c r="G7" s="58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51">
        <v>14</v>
      </c>
      <c r="O7" s="51">
        <v>15</v>
      </c>
      <c r="P7" s="51">
        <v>16</v>
      </c>
      <c r="Q7" s="51">
        <v>17</v>
      </c>
      <c r="R7" s="52">
        <v>18</v>
      </c>
      <c r="S7" s="45">
        <v>19</v>
      </c>
      <c r="T7" s="45">
        <v>20</v>
      </c>
      <c r="U7" s="45">
        <v>21</v>
      </c>
    </row>
    <row r="8" spans="1:21" s="8" customFormat="1" ht="24" customHeight="1">
      <c r="A8" s="164" t="s">
        <v>77</v>
      </c>
      <c r="B8" s="164"/>
      <c r="C8" s="17"/>
      <c r="D8" s="17"/>
      <c r="E8" s="102">
        <f aca="true" t="shared" si="0" ref="E8:Q8">E9+E28</f>
        <v>5724</v>
      </c>
      <c r="F8" s="102">
        <f t="shared" si="0"/>
        <v>408</v>
      </c>
      <c r="G8" s="60">
        <f t="shared" si="0"/>
        <v>5316</v>
      </c>
      <c r="H8" s="126">
        <f t="shared" si="0"/>
        <v>2463</v>
      </c>
      <c r="I8" s="126">
        <f t="shared" si="0"/>
        <v>1605</v>
      </c>
      <c r="J8" s="102">
        <f t="shared" si="0"/>
        <v>60</v>
      </c>
      <c r="K8" s="102">
        <f t="shared" si="0"/>
        <v>1188</v>
      </c>
      <c r="L8" s="102">
        <f t="shared" si="0"/>
        <v>68</v>
      </c>
      <c r="M8" s="102">
        <f t="shared" si="0"/>
        <v>92</v>
      </c>
      <c r="N8" s="102">
        <f t="shared" si="0"/>
        <v>612</v>
      </c>
      <c r="O8" s="102">
        <f t="shared" si="0"/>
        <v>864</v>
      </c>
      <c r="P8" s="102">
        <f t="shared" si="0"/>
        <v>613</v>
      </c>
      <c r="Q8" s="102">
        <f t="shared" si="0"/>
        <v>900</v>
      </c>
      <c r="R8" s="102">
        <f>R28</f>
        <v>612</v>
      </c>
      <c r="S8" s="113">
        <f>S9+S28</f>
        <v>866</v>
      </c>
      <c r="T8" s="114">
        <f>T9+T28</f>
        <v>612</v>
      </c>
      <c r="U8" s="114">
        <f>U9+U28</f>
        <v>645</v>
      </c>
    </row>
    <row r="9" spans="1:21" s="8" customFormat="1" ht="30" customHeight="1">
      <c r="A9" s="26" t="s">
        <v>25</v>
      </c>
      <c r="B9" s="27" t="s">
        <v>26</v>
      </c>
      <c r="C9" s="18"/>
      <c r="D9" s="18"/>
      <c r="E9" s="26">
        <f>E10+E23</f>
        <v>1476</v>
      </c>
      <c r="F9" s="18"/>
      <c r="G9" s="60">
        <f>G10+G23</f>
        <v>1476</v>
      </c>
      <c r="H9" s="26">
        <f>H10+H23</f>
        <v>1270</v>
      </c>
      <c r="I9" s="26">
        <f>I10+I23</f>
        <v>206</v>
      </c>
      <c r="J9" s="18">
        <v>0</v>
      </c>
      <c r="K9" s="18">
        <v>0</v>
      </c>
      <c r="L9" s="26">
        <f aca="true" t="shared" si="1" ref="L9:Q9">L10+L23</f>
        <v>36</v>
      </c>
      <c r="M9" s="26">
        <f t="shared" si="1"/>
        <v>36</v>
      </c>
      <c r="N9" s="122">
        <f>N10+N23</f>
        <v>612</v>
      </c>
      <c r="O9" s="122">
        <f t="shared" si="1"/>
        <v>864</v>
      </c>
      <c r="P9" s="123">
        <f t="shared" si="1"/>
        <v>0</v>
      </c>
      <c r="Q9" s="123">
        <f t="shared" si="1"/>
        <v>0</v>
      </c>
      <c r="R9" s="57">
        <f>R10+R28</f>
        <v>0</v>
      </c>
      <c r="S9" s="44">
        <v>0</v>
      </c>
      <c r="T9" s="44">
        <f>T10+T23</f>
        <v>0</v>
      </c>
      <c r="U9" s="44">
        <f>U10+U23</f>
        <v>0</v>
      </c>
    </row>
    <row r="10" spans="1:21" s="8" customFormat="1" ht="35.25" customHeight="1">
      <c r="A10" s="21" t="s">
        <v>0</v>
      </c>
      <c r="B10" s="22" t="s">
        <v>1</v>
      </c>
      <c r="C10" s="21">
        <v>11</v>
      </c>
      <c r="D10" s="21">
        <v>4</v>
      </c>
      <c r="E10" s="23">
        <f>SUM(E11:E22)</f>
        <v>949</v>
      </c>
      <c r="F10" s="21">
        <v>0</v>
      </c>
      <c r="G10" s="60">
        <f>SUM(G11:G22)</f>
        <v>949</v>
      </c>
      <c r="H10" s="23">
        <f>SUM(H11:H22)</f>
        <v>812</v>
      </c>
      <c r="I10" s="23">
        <f>SUM(I11:I22)</f>
        <v>137</v>
      </c>
      <c r="J10" s="21">
        <f>SUM(J10:J22)</f>
        <v>0</v>
      </c>
      <c r="K10" s="21">
        <f aca="true" t="shared" si="2" ref="K10:Q10">SUM(K11:K22)</f>
        <v>0</v>
      </c>
      <c r="L10" s="23">
        <f t="shared" si="2"/>
        <v>12</v>
      </c>
      <c r="M10" s="23">
        <f t="shared" si="2"/>
        <v>12</v>
      </c>
      <c r="N10" s="76">
        <f>SUM(N11:N22)</f>
        <v>354</v>
      </c>
      <c r="O10" s="76">
        <f t="shared" si="2"/>
        <v>595</v>
      </c>
      <c r="P10" s="76">
        <f t="shared" si="2"/>
        <v>0</v>
      </c>
      <c r="Q10" s="76">
        <f t="shared" si="2"/>
        <v>0</v>
      </c>
      <c r="R10" s="76">
        <f>SUM(R10:R22)</f>
        <v>0</v>
      </c>
      <c r="S10" s="77">
        <f>SUM(S11:S22)</f>
        <v>0</v>
      </c>
      <c r="T10" s="77">
        <f>SUM(T11:T22)</f>
        <v>0</v>
      </c>
      <c r="U10" s="77">
        <f>SUM(U11:U22)</f>
        <v>0</v>
      </c>
    </row>
    <row r="11" spans="1:21" s="121" customFormat="1" ht="13.5" customHeight="1">
      <c r="A11" s="117" t="s">
        <v>78</v>
      </c>
      <c r="B11" s="118" t="s">
        <v>79</v>
      </c>
      <c r="C11" s="117"/>
      <c r="D11" s="117">
        <v>4</v>
      </c>
      <c r="E11" s="119">
        <f>G11</f>
        <v>78</v>
      </c>
      <c r="F11" s="117">
        <v>0</v>
      </c>
      <c r="G11" s="119">
        <f aca="true" t="shared" si="3" ref="G11:G22">SUM(N11:U11)</f>
        <v>78</v>
      </c>
      <c r="H11" s="119">
        <f>G11</f>
        <v>78</v>
      </c>
      <c r="I11" s="119">
        <v>0</v>
      </c>
      <c r="J11" s="119">
        <v>0</v>
      </c>
      <c r="K11" s="119">
        <v>0</v>
      </c>
      <c r="L11" s="119">
        <v>12</v>
      </c>
      <c r="M11" s="119">
        <v>12</v>
      </c>
      <c r="N11" s="117">
        <v>34</v>
      </c>
      <c r="O11" s="119">
        <v>44</v>
      </c>
      <c r="P11" s="119">
        <v>0</v>
      </c>
      <c r="Q11" s="119">
        <v>0</v>
      </c>
      <c r="R11" s="119">
        <v>0</v>
      </c>
      <c r="S11" s="120">
        <v>0</v>
      </c>
      <c r="T11" s="120">
        <v>0</v>
      </c>
      <c r="U11" s="120">
        <v>0</v>
      </c>
    </row>
    <row r="12" spans="1:21" s="121" customFormat="1" ht="13.5" customHeight="1">
      <c r="A12" s="117" t="s">
        <v>80</v>
      </c>
      <c r="B12" s="118" t="s">
        <v>81</v>
      </c>
      <c r="C12" s="117">
        <v>4</v>
      </c>
      <c r="D12" s="117">
        <v>0</v>
      </c>
      <c r="E12" s="119">
        <f>G12</f>
        <v>117</v>
      </c>
      <c r="F12" s="117">
        <v>0</v>
      </c>
      <c r="G12" s="119">
        <f>SUM(N12:U12)</f>
        <v>117</v>
      </c>
      <c r="H12" s="119">
        <f>G12</f>
        <v>117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7">
        <v>54</v>
      </c>
      <c r="O12" s="119">
        <v>63</v>
      </c>
      <c r="P12" s="119">
        <v>0</v>
      </c>
      <c r="Q12" s="119">
        <v>0</v>
      </c>
      <c r="R12" s="119">
        <v>0</v>
      </c>
      <c r="S12" s="120">
        <v>0</v>
      </c>
      <c r="T12" s="120">
        <v>0</v>
      </c>
      <c r="U12" s="120">
        <v>0</v>
      </c>
    </row>
    <row r="13" spans="1:21" s="121" customFormat="1" ht="13.5" customHeight="1">
      <c r="A13" s="117" t="s">
        <v>82</v>
      </c>
      <c r="B13" s="118" t="s">
        <v>6</v>
      </c>
      <c r="C13" s="117">
        <v>4</v>
      </c>
      <c r="D13" s="117">
        <v>0</v>
      </c>
      <c r="E13" s="119">
        <f>SUM(G13)</f>
        <v>117</v>
      </c>
      <c r="F13" s="117">
        <v>0</v>
      </c>
      <c r="G13" s="119">
        <f t="shared" si="3"/>
        <v>117</v>
      </c>
      <c r="H13" s="119">
        <f>G13</f>
        <v>117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7">
        <v>40</v>
      </c>
      <c r="O13" s="119">
        <v>77</v>
      </c>
      <c r="P13" s="119">
        <v>0</v>
      </c>
      <c r="Q13" s="119">
        <v>0</v>
      </c>
      <c r="R13" s="119">
        <v>0</v>
      </c>
      <c r="S13" s="120">
        <v>0</v>
      </c>
      <c r="T13" s="120">
        <v>0</v>
      </c>
      <c r="U13" s="120">
        <v>0</v>
      </c>
    </row>
    <row r="14" spans="1:21" s="8" customFormat="1" ht="13.5" customHeight="1">
      <c r="A14" s="9" t="s">
        <v>83</v>
      </c>
      <c r="B14" s="10" t="s">
        <v>7</v>
      </c>
      <c r="C14" s="9">
        <v>2</v>
      </c>
      <c r="D14" s="9">
        <v>0</v>
      </c>
      <c r="E14" s="11">
        <f>G14</f>
        <v>117</v>
      </c>
      <c r="F14" s="9">
        <v>0</v>
      </c>
      <c r="G14" s="59">
        <f t="shared" si="3"/>
        <v>117</v>
      </c>
      <c r="H14" s="11">
        <f>G14</f>
        <v>117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56">
        <v>34</v>
      </c>
      <c r="O14" s="59">
        <v>83</v>
      </c>
      <c r="P14" s="59">
        <v>0</v>
      </c>
      <c r="Q14" s="59">
        <v>0</v>
      </c>
      <c r="R14" s="59">
        <v>0</v>
      </c>
      <c r="S14" s="43">
        <v>0</v>
      </c>
      <c r="T14" s="43">
        <v>0</v>
      </c>
      <c r="U14" s="43">
        <v>0</v>
      </c>
    </row>
    <row r="15" spans="1:21" s="8" customFormat="1" ht="23.25" customHeight="1">
      <c r="A15" s="9" t="s">
        <v>84</v>
      </c>
      <c r="B15" s="10" t="s">
        <v>3</v>
      </c>
      <c r="C15" s="9">
        <v>2</v>
      </c>
      <c r="D15" s="9">
        <v>0</v>
      </c>
      <c r="E15" s="11">
        <f>SUM(H15:I15)</f>
        <v>117</v>
      </c>
      <c r="F15" s="9">
        <v>0</v>
      </c>
      <c r="G15" s="59">
        <f t="shared" si="3"/>
        <v>117</v>
      </c>
      <c r="H15" s="11">
        <v>39</v>
      </c>
      <c r="I15" s="11">
        <v>78</v>
      </c>
      <c r="J15" s="11">
        <v>0</v>
      </c>
      <c r="K15" s="11">
        <v>0</v>
      </c>
      <c r="L15" s="11">
        <v>0</v>
      </c>
      <c r="M15" s="11">
        <v>0</v>
      </c>
      <c r="N15" s="56">
        <v>54</v>
      </c>
      <c r="O15" s="59">
        <v>63</v>
      </c>
      <c r="P15" s="59">
        <v>0</v>
      </c>
      <c r="Q15" s="59">
        <v>0</v>
      </c>
      <c r="R15" s="59">
        <v>0</v>
      </c>
      <c r="S15" s="43">
        <v>0</v>
      </c>
      <c r="T15" s="43">
        <v>0</v>
      </c>
      <c r="U15" s="43">
        <v>0</v>
      </c>
    </row>
    <row r="16" spans="1:21" s="8" customFormat="1" ht="13.5" customHeight="1">
      <c r="A16" s="9" t="s">
        <v>85</v>
      </c>
      <c r="B16" s="10" t="s">
        <v>86</v>
      </c>
      <c r="C16" s="9">
        <v>2</v>
      </c>
      <c r="D16" s="9">
        <v>0</v>
      </c>
      <c r="E16" s="11">
        <f>SUM(H16:I16)</f>
        <v>70</v>
      </c>
      <c r="F16" s="9">
        <v>0</v>
      </c>
      <c r="G16" s="59">
        <f t="shared" si="3"/>
        <v>70</v>
      </c>
      <c r="H16" s="11">
        <v>35</v>
      </c>
      <c r="I16" s="11">
        <v>35</v>
      </c>
      <c r="J16" s="11">
        <v>0</v>
      </c>
      <c r="K16" s="11">
        <v>0</v>
      </c>
      <c r="L16" s="11">
        <v>0</v>
      </c>
      <c r="M16" s="11">
        <v>0</v>
      </c>
      <c r="N16" s="56">
        <v>34</v>
      </c>
      <c r="O16" s="59">
        <v>36</v>
      </c>
      <c r="P16" s="59">
        <v>0</v>
      </c>
      <c r="Q16" s="59">
        <v>0</v>
      </c>
      <c r="R16" s="59">
        <v>0</v>
      </c>
      <c r="S16" s="43">
        <v>0</v>
      </c>
      <c r="T16" s="43">
        <v>0</v>
      </c>
      <c r="U16" s="43">
        <v>0</v>
      </c>
    </row>
    <row r="17" spans="1:21" s="8" customFormat="1" ht="13.5" customHeight="1">
      <c r="A17" s="9" t="s">
        <v>87</v>
      </c>
      <c r="B17" s="10" t="s">
        <v>8</v>
      </c>
      <c r="C17" s="9">
        <v>2</v>
      </c>
      <c r="D17" s="9">
        <v>0</v>
      </c>
      <c r="E17" s="11">
        <f>SUM(H17:I17)</f>
        <v>78</v>
      </c>
      <c r="F17" s="9"/>
      <c r="G17" s="59">
        <f t="shared" si="3"/>
        <v>78</v>
      </c>
      <c r="H17" s="11">
        <v>68</v>
      </c>
      <c r="I17" s="11">
        <v>10</v>
      </c>
      <c r="J17" s="11">
        <v>0</v>
      </c>
      <c r="K17" s="11">
        <v>0</v>
      </c>
      <c r="L17" s="11">
        <v>0</v>
      </c>
      <c r="M17" s="11">
        <v>0</v>
      </c>
      <c r="N17" s="56">
        <v>34</v>
      </c>
      <c r="O17" s="59">
        <v>44</v>
      </c>
      <c r="P17" s="59">
        <v>0</v>
      </c>
      <c r="Q17" s="59">
        <v>0</v>
      </c>
      <c r="R17" s="59">
        <v>0</v>
      </c>
      <c r="S17" s="43">
        <v>0</v>
      </c>
      <c r="T17" s="43">
        <v>0</v>
      </c>
      <c r="U17" s="43">
        <v>0</v>
      </c>
    </row>
    <row r="18" spans="1:21" s="8" customFormat="1" ht="25.5" customHeight="1">
      <c r="A18" s="9" t="s">
        <v>88</v>
      </c>
      <c r="B18" s="10" t="s">
        <v>210</v>
      </c>
      <c r="C18" s="9">
        <v>2</v>
      </c>
      <c r="D18" s="9">
        <v>0</v>
      </c>
      <c r="E18" s="11">
        <f>G18</f>
        <v>108</v>
      </c>
      <c r="F18" s="9">
        <v>0</v>
      </c>
      <c r="G18" s="59">
        <f t="shared" si="3"/>
        <v>108</v>
      </c>
      <c r="H18" s="11">
        <f>G18</f>
        <v>108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56">
        <v>34</v>
      </c>
      <c r="O18" s="59">
        <v>74</v>
      </c>
      <c r="P18" s="59">
        <v>0</v>
      </c>
      <c r="Q18" s="59">
        <v>0</v>
      </c>
      <c r="R18" s="59">
        <v>0</v>
      </c>
      <c r="S18" s="43">
        <v>0</v>
      </c>
      <c r="T18" s="43">
        <v>0</v>
      </c>
      <c r="U18" s="43">
        <v>0</v>
      </c>
    </row>
    <row r="19" spans="1:21" s="8" customFormat="1" ht="23.25" customHeight="1">
      <c r="A19" s="9" t="s">
        <v>89</v>
      </c>
      <c r="B19" s="10" t="s">
        <v>9</v>
      </c>
      <c r="C19" s="9">
        <v>1</v>
      </c>
      <c r="D19" s="9">
        <v>0</v>
      </c>
      <c r="E19" s="11">
        <f>H19+I19</f>
        <v>36</v>
      </c>
      <c r="F19" s="9">
        <v>0</v>
      </c>
      <c r="G19" s="59">
        <f t="shared" si="3"/>
        <v>36</v>
      </c>
      <c r="H19" s="11">
        <v>32</v>
      </c>
      <c r="I19" s="11">
        <v>4</v>
      </c>
      <c r="J19" s="11">
        <v>0</v>
      </c>
      <c r="K19" s="11">
        <v>0</v>
      </c>
      <c r="L19" s="11">
        <v>0</v>
      </c>
      <c r="M19" s="11">
        <v>0</v>
      </c>
      <c r="N19" s="56">
        <v>36</v>
      </c>
      <c r="O19" s="59">
        <v>0</v>
      </c>
      <c r="P19" s="59">
        <v>0</v>
      </c>
      <c r="Q19" s="59">
        <v>0</v>
      </c>
      <c r="R19" s="59">
        <v>0</v>
      </c>
      <c r="S19" s="43">
        <v>0</v>
      </c>
      <c r="T19" s="43">
        <v>0</v>
      </c>
      <c r="U19" s="43">
        <v>0</v>
      </c>
    </row>
    <row r="20" spans="1:21" s="8" customFormat="1" ht="13.5" customHeight="1">
      <c r="A20" s="9" t="s">
        <v>90</v>
      </c>
      <c r="B20" s="10" t="s">
        <v>10</v>
      </c>
      <c r="C20" s="9">
        <v>2</v>
      </c>
      <c r="D20" s="9">
        <v>0</v>
      </c>
      <c r="E20" s="11">
        <f>H20+I20</f>
        <v>36</v>
      </c>
      <c r="F20" s="9">
        <v>0</v>
      </c>
      <c r="G20" s="59">
        <f t="shared" si="3"/>
        <v>36</v>
      </c>
      <c r="H20" s="11">
        <v>30</v>
      </c>
      <c r="I20" s="11">
        <v>6</v>
      </c>
      <c r="J20" s="11">
        <v>0</v>
      </c>
      <c r="K20" s="11">
        <v>0</v>
      </c>
      <c r="L20" s="11">
        <v>0</v>
      </c>
      <c r="M20" s="11">
        <v>0</v>
      </c>
      <c r="N20" s="56">
        <v>0</v>
      </c>
      <c r="O20" s="59">
        <v>36</v>
      </c>
      <c r="P20" s="59">
        <v>0</v>
      </c>
      <c r="Q20" s="59">
        <v>0</v>
      </c>
      <c r="R20" s="59">
        <v>0</v>
      </c>
      <c r="S20" s="43">
        <v>0</v>
      </c>
      <c r="T20" s="43">
        <v>0</v>
      </c>
      <c r="U20" s="43">
        <v>0</v>
      </c>
    </row>
    <row r="21" spans="1:21" s="8" customFormat="1" ht="13.5" customHeight="1">
      <c r="A21" s="9" t="s">
        <v>91</v>
      </c>
      <c r="B21" s="10" t="s">
        <v>11</v>
      </c>
      <c r="C21" s="9">
        <v>2</v>
      </c>
      <c r="D21" s="9">
        <v>0</v>
      </c>
      <c r="E21" s="11">
        <f>H21+I21</f>
        <v>36</v>
      </c>
      <c r="F21" s="9">
        <v>0</v>
      </c>
      <c r="G21" s="59">
        <f t="shared" si="3"/>
        <v>36</v>
      </c>
      <c r="H21" s="11">
        <v>32</v>
      </c>
      <c r="I21" s="11">
        <v>4</v>
      </c>
      <c r="J21" s="11">
        <v>0</v>
      </c>
      <c r="K21" s="11">
        <v>0</v>
      </c>
      <c r="L21" s="11">
        <v>0</v>
      </c>
      <c r="M21" s="11">
        <v>0</v>
      </c>
      <c r="N21" s="56">
        <v>0</v>
      </c>
      <c r="O21" s="59">
        <v>36</v>
      </c>
      <c r="P21" s="59">
        <v>0</v>
      </c>
      <c r="Q21" s="59">
        <v>0</v>
      </c>
      <c r="R21" s="59">
        <v>0</v>
      </c>
      <c r="S21" s="43">
        <v>0</v>
      </c>
      <c r="T21" s="43">
        <v>0</v>
      </c>
      <c r="U21" s="43">
        <v>0</v>
      </c>
    </row>
    <row r="22" spans="1:21" s="8" customFormat="1" ht="13.5" customHeight="1">
      <c r="A22" s="9" t="s">
        <v>92</v>
      </c>
      <c r="B22" s="10" t="s">
        <v>93</v>
      </c>
      <c r="C22" s="9">
        <v>4</v>
      </c>
      <c r="D22" s="9">
        <v>0</v>
      </c>
      <c r="E22" s="11">
        <f>G22</f>
        <v>39</v>
      </c>
      <c r="F22" s="9">
        <v>0</v>
      </c>
      <c r="G22" s="59">
        <f t="shared" si="3"/>
        <v>39</v>
      </c>
      <c r="H22" s="11">
        <v>39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56">
        <v>0</v>
      </c>
      <c r="O22" s="59">
        <v>39</v>
      </c>
      <c r="P22" s="59">
        <v>0</v>
      </c>
      <c r="Q22" s="59">
        <v>0</v>
      </c>
      <c r="R22" s="59">
        <v>0</v>
      </c>
      <c r="S22" s="43">
        <v>0</v>
      </c>
      <c r="T22" s="43">
        <v>0</v>
      </c>
      <c r="U22" s="43">
        <v>0</v>
      </c>
    </row>
    <row r="23" spans="1:21" s="8" customFormat="1" ht="34.5" customHeight="1">
      <c r="A23" s="23" t="s">
        <v>12</v>
      </c>
      <c r="B23" s="24" t="s">
        <v>94</v>
      </c>
      <c r="C23" s="21"/>
      <c r="D23" s="23">
        <v>2.4</v>
      </c>
      <c r="E23" s="23">
        <f aca="true" t="shared" si="4" ref="E23:K23">SUM(E24:E27)</f>
        <v>527</v>
      </c>
      <c r="F23" s="23">
        <f t="shared" si="4"/>
        <v>0</v>
      </c>
      <c r="G23" s="60">
        <f t="shared" si="4"/>
        <v>527</v>
      </c>
      <c r="H23" s="23">
        <f t="shared" si="4"/>
        <v>458</v>
      </c>
      <c r="I23" s="23">
        <f t="shared" si="4"/>
        <v>69</v>
      </c>
      <c r="J23" s="23">
        <f t="shared" si="4"/>
        <v>0</v>
      </c>
      <c r="K23" s="23">
        <f t="shared" si="4"/>
        <v>0</v>
      </c>
      <c r="L23" s="23">
        <f>SUM(L24:L26)</f>
        <v>24</v>
      </c>
      <c r="M23" s="23">
        <f>SUM(M24:M26)</f>
        <v>24</v>
      </c>
      <c r="N23" s="23">
        <f aca="true" t="shared" si="5" ref="N23:U23">SUM(N24:N27)</f>
        <v>258</v>
      </c>
      <c r="O23" s="23">
        <f t="shared" si="5"/>
        <v>269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65">
        <f t="shared" si="5"/>
        <v>0</v>
      </c>
      <c r="T23" s="65">
        <f t="shared" si="5"/>
        <v>0</v>
      </c>
      <c r="U23" s="65">
        <f t="shared" si="5"/>
        <v>0</v>
      </c>
    </row>
    <row r="24" spans="1:21" s="8" customFormat="1" ht="13.5" customHeight="1">
      <c r="A24" s="25" t="s">
        <v>92</v>
      </c>
      <c r="B24" s="10" t="s">
        <v>13</v>
      </c>
      <c r="C24" s="9"/>
      <c r="D24" s="9">
        <v>4</v>
      </c>
      <c r="E24" s="11">
        <f>G24</f>
        <v>234</v>
      </c>
      <c r="F24" s="9">
        <v>0</v>
      </c>
      <c r="G24" s="59">
        <f>SUM(N24:U24)</f>
        <v>234</v>
      </c>
      <c r="H24" s="11">
        <v>234</v>
      </c>
      <c r="I24" s="11">
        <v>0</v>
      </c>
      <c r="J24" s="11">
        <v>0</v>
      </c>
      <c r="K24" s="11">
        <v>0</v>
      </c>
      <c r="L24" s="11">
        <v>12</v>
      </c>
      <c r="M24" s="11">
        <v>12</v>
      </c>
      <c r="N24" s="56">
        <v>112</v>
      </c>
      <c r="O24" s="59">
        <v>122</v>
      </c>
      <c r="P24" s="59">
        <v>0</v>
      </c>
      <c r="Q24" s="59">
        <v>0</v>
      </c>
      <c r="R24" s="59">
        <v>0</v>
      </c>
      <c r="S24" s="43">
        <v>0</v>
      </c>
      <c r="T24" s="43">
        <v>0</v>
      </c>
      <c r="U24" s="43">
        <v>0</v>
      </c>
    </row>
    <row r="25" spans="1:21" s="8" customFormat="1" ht="13.5" customHeight="1">
      <c r="A25" s="9" t="s">
        <v>96</v>
      </c>
      <c r="B25" s="10" t="s">
        <v>95</v>
      </c>
      <c r="C25" s="9">
        <v>2</v>
      </c>
      <c r="D25" s="9">
        <v>0</v>
      </c>
      <c r="E25" s="11">
        <f>H25+I25</f>
        <v>100</v>
      </c>
      <c r="F25" s="9">
        <v>0</v>
      </c>
      <c r="G25" s="59">
        <f>SUM(N25:U25)</f>
        <v>100</v>
      </c>
      <c r="H25" s="11">
        <v>51</v>
      </c>
      <c r="I25" s="11">
        <v>49</v>
      </c>
      <c r="J25" s="11">
        <v>0</v>
      </c>
      <c r="K25" s="11">
        <v>0</v>
      </c>
      <c r="L25" s="11">
        <v>0</v>
      </c>
      <c r="M25" s="11">
        <v>0</v>
      </c>
      <c r="N25" s="56">
        <v>54</v>
      </c>
      <c r="O25" s="59">
        <v>46</v>
      </c>
      <c r="P25" s="59">
        <v>0</v>
      </c>
      <c r="Q25" s="59">
        <v>0</v>
      </c>
      <c r="R25" s="59">
        <v>0</v>
      </c>
      <c r="S25" s="43">
        <v>0</v>
      </c>
      <c r="T25" s="43">
        <v>0</v>
      </c>
      <c r="U25" s="43">
        <v>0</v>
      </c>
    </row>
    <row r="26" spans="1:21" s="8" customFormat="1" ht="13.5" customHeight="1">
      <c r="A26" s="9" t="s">
        <v>97</v>
      </c>
      <c r="B26" s="10" t="s">
        <v>14</v>
      </c>
      <c r="C26" s="9"/>
      <c r="D26" s="9">
        <v>2</v>
      </c>
      <c r="E26" s="11">
        <f>H26+I26</f>
        <v>121</v>
      </c>
      <c r="F26" s="9">
        <v>0</v>
      </c>
      <c r="G26" s="59">
        <f>SUM(N26:U26)</f>
        <v>121</v>
      </c>
      <c r="H26" s="11">
        <v>101</v>
      </c>
      <c r="I26" s="11">
        <v>20</v>
      </c>
      <c r="J26" s="11"/>
      <c r="K26" s="11"/>
      <c r="L26" s="11">
        <v>12</v>
      </c>
      <c r="M26" s="11">
        <v>12</v>
      </c>
      <c r="N26" s="56">
        <v>68</v>
      </c>
      <c r="O26" s="59">
        <v>53</v>
      </c>
      <c r="P26" s="59">
        <v>0</v>
      </c>
      <c r="Q26" s="59">
        <v>0</v>
      </c>
      <c r="R26" s="59">
        <v>0</v>
      </c>
      <c r="S26" s="43">
        <v>0</v>
      </c>
      <c r="T26" s="43">
        <v>0</v>
      </c>
      <c r="U26" s="43">
        <v>0</v>
      </c>
    </row>
    <row r="27" spans="1:21" s="8" customFormat="1" ht="22.5" customHeight="1">
      <c r="A27" s="9" t="s">
        <v>99</v>
      </c>
      <c r="B27" s="10" t="s">
        <v>98</v>
      </c>
      <c r="C27" s="9"/>
      <c r="D27" s="9">
        <v>2.4</v>
      </c>
      <c r="E27" s="11">
        <f>G27</f>
        <v>72</v>
      </c>
      <c r="F27" s="9">
        <v>0</v>
      </c>
      <c r="G27" s="59">
        <f>SUM(N27:U27)</f>
        <v>72</v>
      </c>
      <c r="H27" s="11">
        <v>72</v>
      </c>
      <c r="I27" s="11">
        <v>0</v>
      </c>
      <c r="J27" s="11">
        <v>0</v>
      </c>
      <c r="K27" s="11">
        <v>0</v>
      </c>
      <c r="L27" s="11">
        <v>36</v>
      </c>
      <c r="M27" s="11">
        <v>36</v>
      </c>
      <c r="N27" s="56">
        <v>24</v>
      </c>
      <c r="O27" s="59">
        <v>48</v>
      </c>
      <c r="P27" s="59">
        <v>0</v>
      </c>
      <c r="Q27" s="59">
        <v>0</v>
      </c>
      <c r="R27" s="59">
        <v>0</v>
      </c>
      <c r="S27" s="43">
        <v>0</v>
      </c>
      <c r="T27" s="43">
        <v>0</v>
      </c>
      <c r="U27" s="43">
        <v>0</v>
      </c>
    </row>
    <row r="28" spans="1:21" s="8" customFormat="1" ht="27" customHeight="1">
      <c r="A28" s="26" t="s">
        <v>27</v>
      </c>
      <c r="B28" s="27" t="s">
        <v>28</v>
      </c>
      <c r="C28" s="18"/>
      <c r="D28" s="18">
        <v>0</v>
      </c>
      <c r="E28" s="26">
        <f aca="true" t="shared" si="6" ref="E28:L28">E29+E36+E40+E56</f>
        <v>4248</v>
      </c>
      <c r="F28" s="26">
        <f t="shared" si="6"/>
        <v>408</v>
      </c>
      <c r="G28" s="26">
        <f>G29+G36+G40+G56</f>
        <v>3840</v>
      </c>
      <c r="H28" s="125">
        <f t="shared" si="6"/>
        <v>1193</v>
      </c>
      <c r="I28" s="125">
        <f t="shared" si="6"/>
        <v>1399</v>
      </c>
      <c r="J28" s="26">
        <f t="shared" si="6"/>
        <v>60</v>
      </c>
      <c r="K28" s="26">
        <f t="shared" si="6"/>
        <v>1188</v>
      </c>
      <c r="L28" s="26">
        <f t="shared" si="6"/>
        <v>32</v>
      </c>
      <c r="M28" s="26">
        <f>M29+M36+M40+M56</f>
        <v>56</v>
      </c>
      <c r="N28" s="26">
        <f>N29+N36++N40+N56</f>
        <v>0</v>
      </c>
      <c r="O28" s="26">
        <f>O29+O36++O40+O56+O64+O69</f>
        <v>0</v>
      </c>
      <c r="P28" s="26">
        <f aca="true" t="shared" si="7" ref="P28:U28">P29+P36+P40+P56</f>
        <v>613</v>
      </c>
      <c r="Q28" s="26">
        <f t="shared" si="7"/>
        <v>900</v>
      </c>
      <c r="R28" s="26">
        <f t="shared" si="7"/>
        <v>612</v>
      </c>
      <c r="S28" s="98">
        <f t="shared" si="7"/>
        <v>866</v>
      </c>
      <c r="T28" s="98">
        <f t="shared" si="7"/>
        <v>612</v>
      </c>
      <c r="U28" s="98">
        <f t="shared" si="7"/>
        <v>645</v>
      </c>
    </row>
    <row r="29" spans="1:21" s="8" customFormat="1" ht="27" customHeight="1">
      <c r="A29" s="23" t="s">
        <v>100</v>
      </c>
      <c r="B29" s="24" t="s">
        <v>101</v>
      </c>
      <c r="C29" s="21">
        <v>5</v>
      </c>
      <c r="D29" s="21">
        <v>0</v>
      </c>
      <c r="E29" s="23">
        <f>SUM(E30:E34)</f>
        <v>468</v>
      </c>
      <c r="F29" s="23">
        <f>SUM(F30:F34)</f>
        <v>28</v>
      </c>
      <c r="G29" s="23">
        <f>SUM(G30:G34)</f>
        <v>440</v>
      </c>
      <c r="H29" s="23">
        <f>SUM(H30:H34)</f>
        <v>82</v>
      </c>
      <c r="I29" s="23">
        <f>SUM(I30:I34)</f>
        <v>358</v>
      </c>
      <c r="J29" s="21">
        <v>0</v>
      </c>
      <c r="K29" s="21">
        <v>0</v>
      </c>
      <c r="L29" s="21">
        <v>0</v>
      </c>
      <c r="M29" s="21">
        <v>0</v>
      </c>
      <c r="N29" s="21">
        <f>SUM(N30:N34)</f>
        <v>0</v>
      </c>
      <c r="O29" s="21">
        <f>SUM(O30:O34)</f>
        <v>0</v>
      </c>
      <c r="P29" s="23">
        <f>SUM(P31:P34)</f>
        <v>150</v>
      </c>
      <c r="Q29" s="23">
        <f>SUM(Q31:Q34)</f>
        <v>46</v>
      </c>
      <c r="R29" s="23">
        <f>SUM(R30:R34)</f>
        <v>86</v>
      </c>
      <c r="S29" s="80">
        <f>SUM(S30:S34)</f>
        <v>92</v>
      </c>
      <c r="T29" s="80">
        <f>SUM(T30:T34)</f>
        <v>34</v>
      </c>
      <c r="U29" s="80">
        <f>SUM(U30:U34)</f>
        <v>60</v>
      </c>
    </row>
    <row r="30" spans="1:21" s="8" customFormat="1" ht="14.25" customHeight="1">
      <c r="A30" s="9" t="s">
        <v>102</v>
      </c>
      <c r="B30" s="10" t="s">
        <v>103</v>
      </c>
      <c r="C30" s="9">
        <v>5</v>
      </c>
      <c r="D30" s="9">
        <v>0</v>
      </c>
      <c r="E30" s="11">
        <f>F30+H30+I30</f>
        <v>46</v>
      </c>
      <c r="F30" s="9">
        <v>10</v>
      </c>
      <c r="G30" s="59">
        <f>SUM(H30:I30)</f>
        <v>36</v>
      </c>
      <c r="H30" s="59">
        <v>30</v>
      </c>
      <c r="I30" s="59">
        <v>6</v>
      </c>
      <c r="J30" s="11">
        <v>0</v>
      </c>
      <c r="K30" s="11">
        <v>0</v>
      </c>
      <c r="L30" s="11">
        <v>0</v>
      </c>
      <c r="M30" s="11">
        <v>0</v>
      </c>
      <c r="N30" s="9">
        <v>0</v>
      </c>
      <c r="O30" s="15">
        <v>0</v>
      </c>
      <c r="P30" s="15">
        <v>0</v>
      </c>
      <c r="Q30" s="15">
        <v>0</v>
      </c>
      <c r="R30" s="15">
        <v>46</v>
      </c>
      <c r="S30" s="79">
        <v>0</v>
      </c>
      <c r="T30" s="79">
        <v>0</v>
      </c>
      <c r="U30" s="79">
        <v>0</v>
      </c>
    </row>
    <row r="31" spans="1:21" s="8" customFormat="1" ht="14.25" customHeight="1">
      <c r="A31" s="9" t="s">
        <v>104</v>
      </c>
      <c r="B31" s="10" t="s">
        <v>7</v>
      </c>
      <c r="C31" s="9">
        <v>3</v>
      </c>
      <c r="D31" s="9">
        <v>0</v>
      </c>
      <c r="E31" s="11">
        <f>F31+H31+I31</f>
        <v>46</v>
      </c>
      <c r="F31" s="9">
        <v>10</v>
      </c>
      <c r="G31" s="59">
        <f>SUM(H31:I31)</f>
        <v>36</v>
      </c>
      <c r="H31" s="59">
        <v>30</v>
      </c>
      <c r="I31" s="59">
        <v>6</v>
      </c>
      <c r="J31" s="11">
        <v>0</v>
      </c>
      <c r="K31" s="11">
        <v>0</v>
      </c>
      <c r="L31" s="11">
        <v>0</v>
      </c>
      <c r="M31" s="11">
        <v>0</v>
      </c>
      <c r="N31" s="9">
        <v>0</v>
      </c>
      <c r="O31" s="15">
        <v>0</v>
      </c>
      <c r="P31" s="15">
        <v>46</v>
      </c>
      <c r="Q31" s="15">
        <v>0</v>
      </c>
      <c r="R31" s="15">
        <v>0</v>
      </c>
      <c r="S31" s="79">
        <v>0</v>
      </c>
      <c r="T31" s="79">
        <v>0</v>
      </c>
      <c r="U31" s="79">
        <v>0</v>
      </c>
    </row>
    <row r="32" spans="1:21" s="8" customFormat="1" ht="11.25" customHeight="1">
      <c r="A32" s="9" t="s">
        <v>105</v>
      </c>
      <c r="B32" s="10" t="s">
        <v>6</v>
      </c>
      <c r="C32" s="9">
        <v>8</v>
      </c>
      <c r="D32" s="9">
        <v>0</v>
      </c>
      <c r="E32" s="11">
        <f>G32</f>
        <v>172</v>
      </c>
      <c r="F32" s="9">
        <v>0</v>
      </c>
      <c r="G32" s="59">
        <f>SUM(N32:U32)</f>
        <v>172</v>
      </c>
      <c r="H32" s="59">
        <v>0</v>
      </c>
      <c r="I32" s="59">
        <v>172</v>
      </c>
      <c r="J32" s="11">
        <v>0</v>
      </c>
      <c r="K32" s="11">
        <v>0</v>
      </c>
      <c r="L32" s="11">
        <v>0</v>
      </c>
      <c r="M32" s="11">
        <v>0</v>
      </c>
      <c r="N32" s="9">
        <v>0</v>
      </c>
      <c r="O32" s="15">
        <v>0</v>
      </c>
      <c r="P32" s="15">
        <v>30</v>
      </c>
      <c r="Q32" s="15">
        <v>28</v>
      </c>
      <c r="R32" s="15">
        <v>20</v>
      </c>
      <c r="S32" s="79">
        <v>40</v>
      </c>
      <c r="T32" s="79">
        <v>20</v>
      </c>
      <c r="U32" s="79">
        <v>34</v>
      </c>
    </row>
    <row r="33" spans="1:21" s="8" customFormat="1" ht="14.25" customHeight="1">
      <c r="A33" s="9" t="s">
        <v>106</v>
      </c>
      <c r="B33" s="10" t="s">
        <v>3</v>
      </c>
      <c r="C33" s="9">
        <v>8</v>
      </c>
      <c r="D33" s="9">
        <v>0</v>
      </c>
      <c r="E33" s="11">
        <f>G33</f>
        <v>160</v>
      </c>
      <c r="F33" s="9">
        <v>0</v>
      </c>
      <c r="G33" s="59">
        <f>SUM(N33:U33)</f>
        <v>160</v>
      </c>
      <c r="H33" s="59">
        <v>0</v>
      </c>
      <c r="I33" s="59">
        <v>160</v>
      </c>
      <c r="J33" s="11">
        <v>0</v>
      </c>
      <c r="K33" s="11">
        <v>0</v>
      </c>
      <c r="L33" s="11">
        <v>0</v>
      </c>
      <c r="M33" s="11">
        <v>0</v>
      </c>
      <c r="N33" s="9">
        <v>0</v>
      </c>
      <c r="O33" s="15">
        <v>0</v>
      </c>
      <c r="P33" s="15">
        <v>30</v>
      </c>
      <c r="Q33" s="15">
        <v>18</v>
      </c>
      <c r="R33" s="15">
        <v>20</v>
      </c>
      <c r="S33" s="79">
        <v>52</v>
      </c>
      <c r="T33" s="79">
        <v>14</v>
      </c>
      <c r="U33" s="79">
        <v>26</v>
      </c>
    </row>
    <row r="34" spans="1:21" s="8" customFormat="1" ht="13.5" customHeight="1">
      <c r="A34" s="9" t="s">
        <v>107</v>
      </c>
      <c r="B34" s="10" t="s">
        <v>108</v>
      </c>
      <c r="C34" s="9">
        <v>3</v>
      </c>
      <c r="D34" s="9">
        <v>0</v>
      </c>
      <c r="E34" s="11">
        <v>44</v>
      </c>
      <c r="F34" s="9">
        <v>8</v>
      </c>
      <c r="G34" s="59">
        <f>SUM(H34:I34)</f>
        <v>36</v>
      </c>
      <c r="H34" s="59">
        <v>22</v>
      </c>
      <c r="I34" s="59">
        <v>14</v>
      </c>
      <c r="J34" s="11">
        <v>0</v>
      </c>
      <c r="K34" s="11">
        <v>0</v>
      </c>
      <c r="L34" s="11">
        <v>0</v>
      </c>
      <c r="M34" s="11">
        <v>0</v>
      </c>
      <c r="N34" s="9">
        <v>0</v>
      </c>
      <c r="O34" s="15">
        <v>0</v>
      </c>
      <c r="P34" s="15">
        <v>44</v>
      </c>
      <c r="Q34" s="15">
        <v>0</v>
      </c>
      <c r="R34" s="15">
        <v>0</v>
      </c>
      <c r="S34" s="79">
        <v>0</v>
      </c>
      <c r="T34" s="79">
        <v>0</v>
      </c>
      <c r="U34" s="79">
        <v>0</v>
      </c>
    </row>
    <row r="35" spans="1:21" s="8" customFormat="1" ht="23.25" customHeight="1">
      <c r="A35" s="9" t="s">
        <v>109</v>
      </c>
      <c r="B35" s="10" t="s">
        <v>110</v>
      </c>
      <c r="C35" s="9" t="s">
        <v>211</v>
      </c>
      <c r="D35" s="9"/>
      <c r="E35" s="11"/>
      <c r="F35" s="9"/>
      <c r="G35" s="15"/>
      <c r="H35" s="11"/>
      <c r="I35" s="11"/>
      <c r="J35" s="11"/>
      <c r="K35" s="11"/>
      <c r="L35" s="11"/>
      <c r="M35" s="11"/>
      <c r="N35" s="9"/>
      <c r="O35" s="15"/>
      <c r="P35" s="15"/>
      <c r="Q35" s="15"/>
      <c r="R35" s="15"/>
      <c r="S35" s="42"/>
      <c r="T35" s="42"/>
      <c r="U35" s="42"/>
    </row>
    <row r="36" spans="1:21" s="8" customFormat="1" ht="35.25" customHeight="1">
      <c r="A36" s="23" t="s">
        <v>111</v>
      </c>
      <c r="B36" s="24" t="s">
        <v>112</v>
      </c>
      <c r="C36" s="23">
        <v>2</v>
      </c>
      <c r="D36" s="23">
        <f aca="true" t="shared" si="8" ref="D36:U36">SUM(D37:D38)</f>
        <v>0</v>
      </c>
      <c r="E36" s="64">
        <f t="shared" si="8"/>
        <v>144</v>
      </c>
      <c r="F36" s="23">
        <f t="shared" si="8"/>
        <v>36</v>
      </c>
      <c r="G36" s="64">
        <f t="shared" si="8"/>
        <v>108</v>
      </c>
      <c r="H36" s="64">
        <f t="shared" si="8"/>
        <v>82</v>
      </c>
      <c r="I36" s="64">
        <f t="shared" si="8"/>
        <v>26</v>
      </c>
      <c r="J36" s="64">
        <f t="shared" si="8"/>
        <v>0</v>
      </c>
      <c r="K36" s="64">
        <f t="shared" si="8"/>
        <v>0</v>
      </c>
      <c r="L36" s="64">
        <f t="shared" si="8"/>
        <v>0</v>
      </c>
      <c r="M36" s="64">
        <f t="shared" si="8"/>
        <v>0</v>
      </c>
      <c r="N36" s="23">
        <f t="shared" si="8"/>
        <v>0</v>
      </c>
      <c r="O36" s="64">
        <f t="shared" si="8"/>
        <v>0</v>
      </c>
      <c r="P36" s="64">
        <f t="shared" si="8"/>
        <v>0</v>
      </c>
      <c r="Q36" s="64">
        <f t="shared" si="8"/>
        <v>144</v>
      </c>
      <c r="R36" s="64">
        <f t="shared" si="8"/>
        <v>0</v>
      </c>
      <c r="S36" s="65">
        <f t="shared" si="8"/>
        <v>0</v>
      </c>
      <c r="T36" s="65">
        <f t="shared" si="8"/>
        <v>0</v>
      </c>
      <c r="U36" s="65">
        <f t="shared" si="8"/>
        <v>0</v>
      </c>
    </row>
    <row r="37" spans="1:21" s="8" customFormat="1" ht="23.25" customHeight="1">
      <c r="A37" s="9" t="s">
        <v>113</v>
      </c>
      <c r="B37" s="10" t="s">
        <v>13</v>
      </c>
      <c r="C37" s="9">
        <v>4</v>
      </c>
      <c r="D37" s="9">
        <v>0</v>
      </c>
      <c r="E37" s="11">
        <f>SUM(P37:Q37)</f>
        <v>96</v>
      </c>
      <c r="F37" s="9">
        <v>24</v>
      </c>
      <c r="G37" s="59">
        <f>SUM(H37:I37)</f>
        <v>72</v>
      </c>
      <c r="H37" s="59">
        <v>64</v>
      </c>
      <c r="I37" s="59">
        <v>8</v>
      </c>
      <c r="J37" s="11">
        <v>0</v>
      </c>
      <c r="K37" s="11">
        <v>0</v>
      </c>
      <c r="L37" s="11">
        <v>0</v>
      </c>
      <c r="M37" s="11">
        <v>0</v>
      </c>
      <c r="N37" s="9">
        <v>0</v>
      </c>
      <c r="O37" s="15">
        <v>0</v>
      </c>
      <c r="P37" s="15">
        <v>0</v>
      </c>
      <c r="Q37" s="15">
        <v>96</v>
      </c>
      <c r="R37" s="15">
        <v>0</v>
      </c>
      <c r="S37" s="42">
        <v>0</v>
      </c>
      <c r="T37" s="42">
        <v>0</v>
      </c>
      <c r="U37" s="42">
        <v>0</v>
      </c>
    </row>
    <row r="38" spans="1:21" s="8" customFormat="1" ht="23.25" customHeight="1">
      <c r="A38" s="9" t="s">
        <v>114</v>
      </c>
      <c r="B38" s="10" t="s">
        <v>115</v>
      </c>
      <c r="C38" s="9">
        <v>4</v>
      </c>
      <c r="D38" s="9">
        <v>0</v>
      </c>
      <c r="E38" s="11">
        <f>G38+F38</f>
        <v>48</v>
      </c>
      <c r="F38" s="9">
        <v>12</v>
      </c>
      <c r="G38" s="59">
        <f>SUM(H38:I38)</f>
        <v>36</v>
      </c>
      <c r="H38" s="59">
        <v>18</v>
      </c>
      <c r="I38" s="59">
        <v>18</v>
      </c>
      <c r="J38" s="11">
        <v>0</v>
      </c>
      <c r="K38" s="11">
        <v>0</v>
      </c>
      <c r="L38" s="11">
        <v>0</v>
      </c>
      <c r="M38" s="11">
        <v>0</v>
      </c>
      <c r="N38" s="9">
        <v>0</v>
      </c>
      <c r="O38" s="15">
        <v>0</v>
      </c>
      <c r="P38" s="15">
        <v>0</v>
      </c>
      <c r="Q38" s="15">
        <v>48</v>
      </c>
      <c r="R38" s="15">
        <v>0</v>
      </c>
      <c r="S38" s="42">
        <v>0</v>
      </c>
      <c r="T38" s="42">
        <v>0</v>
      </c>
      <c r="U38" s="42">
        <v>0</v>
      </c>
    </row>
    <row r="39" spans="1:21" s="8" customFormat="1" ht="32.25" customHeight="1">
      <c r="A39" s="9" t="s">
        <v>116</v>
      </c>
      <c r="B39" s="10" t="s">
        <v>117</v>
      </c>
      <c r="C39" s="9">
        <v>4</v>
      </c>
      <c r="D39" s="9"/>
      <c r="E39" s="11"/>
      <c r="F39" s="9"/>
      <c r="G39" s="59"/>
      <c r="H39" s="59"/>
      <c r="I39" s="59"/>
      <c r="J39" s="11"/>
      <c r="K39" s="11"/>
      <c r="L39" s="11"/>
      <c r="M39" s="11"/>
      <c r="N39" s="9"/>
      <c r="O39" s="15"/>
      <c r="P39" s="15"/>
      <c r="Q39" s="15"/>
      <c r="R39" s="15"/>
      <c r="S39" s="42"/>
      <c r="T39" s="42"/>
      <c r="U39" s="42"/>
    </row>
    <row r="40" spans="1:21" s="8" customFormat="1" ht="27.75" customHeight="1">
      <c r="A40" s="66" t="s">
        <v>118</v>
      </c>
      <c r="B40" s="67" t="s">
        <v>119</v>
      </c>
      <c r="C40" s="68">
        <v>6</v>
      </c>
      <c r="D40" s="68">
        <v>4.8</v>
      </c>
      <c r="E40" s="66">
        <f>SUM(E41:E55)</f>
        <v>810</v>
      </c>
      <c r="F40" s="99">
        <f>SUM(F41:F55)</f>
        <v>120</v>
      </c>
      <c r="G40" s="99">
        <f>SUM(G41:G54)</f>
        <v>690</v>
      </c>
      <c r="H40" s="124">
        <f>SUM(H41:H55)</f>
        <v>363</v>
      </c>
      <c r="I40" s="124">
        <f>SUM(I41:I54)</f>
        <v>327</v>
      </c>
      <c r="J40" s="68">
        <v>0</v>
      </c>
      <c r="K40" s="68">
        <v>0</v>
      </c>
      <c r="L40" s="68">
        <v>0</v>
      </c>
      <c r="M40" s="68">
        <f aca="true" t="shared" si="9" ref="M40:S40">SUM(M41:M53)</f>
        <v>8</v>
      </c>
      <c r="N40" s="66">
        <f t="shared" si="9"/>
        <v>0</v>
      </c>
      <c r="O40" s="66">
        <f t="shared" si="9"/>
        <v>0</v>
      </c>
      <c r="P40" s="66">
        <f>SUM(P41:P54)</f>
        <v>117</v>
      </c>
      <c r="Q40" s="66">
        <f>SUM(Q41:Q53)</f>
        <v>248</v>
      </c>
      <c r="R40" s="66">
        <f t="shared" si="9"/>
        <v>104</v>
      </c>
      <c r="S40" s="80">
        <f t="shared" si="9"/>
        <v>0</v>
      </c>
      <c r="T40" s="80">
        <f>SUM(T41:T54)</f>
        <v>68</v>
      </c>
      <c r="U40" s="80">
        <f>SUM(U41:U54)</f>
        <v>273</v>
      </c>
    </row>
    <row r="41" spans="1:21" s="8" customFormat="1" ht="13.5" customHeight="1">
      <c r="A41" s="9" t="s">
        <v>121</v>
      </c>
      <c r="B41" s="12" t="s">
        <v>120</v>
      </c>
      <c r="C41" s="9"/>
      <c r="D41" s="9"/>
      <c r="E41" s="69">
        <f>SUM(N41:U41)</f>
        <v>104</v>
      </c>
      <c r="F41" s="9">
        <v>12</v>
      </c>
      <c r="G41" s="56">
        <f aca="true" t="shared" si="10" ref="G41:G53">SUM(H41:I41)</f>
        <v>92</v>
      </c>
      <c r="H41" s="56">
        <v>6</v>
      </c>
      <c r="I41" s="56">
        <v>86</v>
      </c>
      <c r="J41" s="9">
        <v>0</v>
      </c>
      <c r="K41" s="9">
        <v>0</v>
      </c>
      <c r="L41" s="9">
        <v>0</v>
      </c>
      <c r="M41" s="9">
        <v>0</v>
      </c>
      <c r="N41" s="69">
        <v>0</v>
      </c>
      <c r="O41" s="69">
        <v>0</v>
      </c>
      <c r="P41" s="69">
        <v>84</v>
      </c>
      <c r="Q41" s="69">
        <v>20</v>
      </c>
      <c r="R41" s="69">
        <v>0</v>
      </c>
      <c r="S41" s="74">
        <v>0</v>
      </c>
      <c r="T41" s="74">
        <v>0</v>
      </c>
      <c r="U41" s="74">
        <v>0</v>
      </c>
    </row>
    <row r="42" spans="1:21" s="8" customFormat="1" ht="13.5" customHeight="1">
      <c r="A42" s="9" t="s">
        <v>122</v>
      </c>
      <c r="B42" s="10" t="s">
        <v>123</v>
      </c>
      <c r="C42" s="9"/>
      <c r="D42" s="9">
        <v>8</v>
      </c>
      <c r="E42" s="69">
        <f>G42+F42</f>
        <v>123</v>
      </c>
      <c r="F42" s="9">
        <v>22</v>
      </c>
      <c r="G42" s="56">
        <f t="shared" si="10"/>
        <v>101</v>
      </c>
      <c r="H42" s="56">
        <v>51</v>
      </c>
      <c r="I42" s="56">
        <v>50</v>
      </c>
      <c r="J42" s="9">
        <v>0</v>
      </c>
      <c r="K42" s="9">
        <v>0</v>
      </c>
      <c r="L42" s="9">
        <v>0</v>
      </c>
      <c r="M42" s="9">
        <v>4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74">
        <v>0</v>
      </c>
      <c r="T42" s="74">
        <v>38</v>
      </c>
      <c r="U42" s="74">
        <v>85</v>
      </c>
    </row>
    <row r="43" spans="1:21" s="8" customFormat="1" ht="13.5" customHeight="1">
      <c r="A43" s="9" t="s">
        <v>124</v>
      </c>
      <c r="B43" s="10" t="s">
        <v>125</v>
      </c>
      <c r="C43" s="9"/>
      <c r="D43" s="9">
        <v>4</v>
      </c>
      <c r="E43" s="69">
        <f aca="true" t="shared" si="11" ref="E43:E52">SUM(N43:U43)</f>
        <v>63</v>
      </c>
      <c r="F43" s="9"/>
      <c r="G43" s="56">
        <f t="shared" si="10"/>
        <v>63</v>
      </c>
      <c r="H43" s="56">
        <v>45</v>
      </c>
      <c r="I43" s="56">
        <v>18</v>
      </c>
      <c r="J43" s="9"/>
      <c r="K43" s="9"/>
      <c r="L43" s="9"/>
      <c r="M43" s="9">
        <v>4</v>
      </c>
      <c r="N43" s="69">
        <v>0</v>
      </c>
      <c r="O43" s="69">
        <v>0</v>
      </c>
      <c r="P43" s="69">
        <v>0</v>
      </c>
      <c r="Q43" s="69">
        <v>63</v>
      </c>
      <c r="R43" s="69">
        <v>0</v>
      </c>
      <c r="S43" s="74">
        <v>0</v>
      </c>
      <c r="T43" s="74">
        <v>0</v>
      </c>
      <c r="U43" s="74">
        <v>0</v>
      </c>
    </row>
    <row r="44" spans="1:21" s="8" customFormat="1" ht="23.25" customHeight="1">
      <c r="A44" s="9" t="s">
        <v>126</v>
      </c>
      <c r="B44" s="10" t="s">
        <v>127</v>
      </c>
      <c r="C44" s="9">
        <v>5</v>
      </c>
      <c r="D44" s="9">
        <v>0</v>
      </c>
      <c r="E44" s="70">
        <f t="shared" si="11"/>
        <v>100</v>
      </c>
      <c r="F44" s="9">
        <v>12</v>
      </c>
      <c r="G44" s="59">
        <f t="shared" si="10"/>
        <v>88</v>
      </c>
      <c r="H44" s="59">
        <v>48</v>
      </c>
      <c r="I44" s="59">
        <v>40</v>
      </c>
      <c r="J44" s="11">
        <v>0</v>
      </c>
      <c r="K44" s="11">
        <v>0</v>
      </c>
      <c r="L44" s="11">
        <v>0</v>
      </c>
      <c r="M44" s="11">
        <v>0</v>
      </c>
      <c r="N44" s="69">
        <v>0</v>
      </c>
      <c r="O44" s="70">
        <v>0</v>
      </c>
      <c r="P44" s="70">
        <v>0</v>
      </c>
      <c r="Q44" s="70">
        <v>66</v>
      </c>
      <c r="R44" s="70">
        <v>34</v>
      </c>
      <c r="S44" s="74">
        <v>0</v>
      </c>
      <c r="T44" s="74">
        <v>0</v>
      </c>
      <c r="U44" s="74">
        <v>0</v>
      </c>
    </row>
    <row r="45" spans="1:21" s="8" customFormat="1" ht="23.25" customHeight="1">
      <c r="A45" s="11" t="s">
        <v>128</v>
      </c>
      <c r="B45" s="10" t="s">
        <v>129</v>
      </c>
      <c r="C45" s="9">
        <v>4</v>
      </c>
      <c r="D45" s="9">
        <v>0</v>
      </c>
      <c r="E45" s="69">
        <f t="shared" si="11"/>
        <v>64</v>
      </c>
      <c r="F45" s="13">
        <v>10</v>
      </c>
      <c r="G45" s="59">
        <f t="shared" si="10"/>
        <v>54</v>
      </c>
      <c r="H45" s="59">
        <v>24</v>
      </c>
      <c r="I45" s="59">
        <v>30</v>
      </c>
      <c r="J45" s="11">
        <v>0</v>
      </c>
      <c r="K45" s="11">
        <v>0</v>
      </c>
      <c r="L45" s="11">
        <v>0</v>
      </c>
      <c r="M45" s="11">
        <v>0</v>
      </c>
      <c r="N45" s="75">
        <v>0</v>
      </c>
      <c r="O45" s="75">
        <v>0</v>
      </c>
      <c r="P45" s="75">
        <v>0</v>
      </c>
      <c r="Q45" s="75">
        <v>64</v>
      </c>
      <c r="R45" s="75">
        <v>0</v>
      </c>
      <c r="S45" s="74">
        <v>0</v>
      </c>
      <c r="T45" s="74">
        <v>0</v>
      </c>
      <c r="U45" s="74">
        <v>0</v>
      </c>
    </row>
    <row r="46" spans="1:21" s="8" customFormat="1" ht="23.25" customHeight="1">
      <c r="A46" s="11" t="s">
        <v>130</v>
      </c>
      <c r="B46" s="10" t="s">
        <v>131</v>
      </c>
      <c r="C46" s="9">
        <v>0</v>
      </c>
      <c r="D46" s="9">
        <v>0</v>
      </c>
      <c r="E46" s="69">
        <f t="shared" si="11"/>
        <v>40</v>
      </c>
      <c r="F46" s="13">
        <v>10</v>
      </c>
      <c r="G46" s="59">
        <v>40</v>
      </c>
      <c r="H46" s="59">
        <v>22</v>
      </c>
      <c r="I46" s="59">
        <v>8</v>
      </c>
      <c r="J46" s="11">
        <v>0</v>
      </c>
      <c r="K46" s="11">
        <v>0</v>
      </c>
      <c r="L46" s="11">
        <v>0</v>
      </c>
      <c r="M46" s="11">
        <v>0</v>
      </c>
      <c r="N46" s="75">
        <v>0</v>
      </c>
      <c r="O46" s="75">
        <v>0</v>
      </c>
      <c r="P46" s="75">
        <v>0</v>
      </c>
      <c r="Q46" s="75">
        <v>0</v>
      </c>
      <c r="R46" s="75">
        <v>40</v>
      </c>
      <c r="S46" s="74">
        <v>0</v>
      </c>
      <c r="T46" s="74">
        <v>0</v>
      </c>
      <c r="U46" s="74">
        <v>0</v>
      </c>
    </row>
    <row r="47" spans="1:21" s="8" customFormat="1" ht="13.5" customHeight="1">
      <c r="A47" s="14" t="s">
        <v>132</v>
      </c>
      <c r="B47" s="20" t="s">
        <v>133</v>
      </c>
      <c r="C47" s="9">
        <v>0</v>
      </c>
      <c r="D47" s="11">
        <v>0</v>
      </c>
      <c r="E47" s="70">
        <f t="shared" si="11"/>
        <v>30</v>
      </c>
      <c r="F47" s="11">
        <v>10</v>
      </c>
      <c r="G47" s="59">
        <v>30</v>
      </c>
      <c r="H47" s="59">
        <v>10</v>
      </c>
      <c r="I47" s="59">
        <v>10</v>
      </c>
      <c r="J47" s="11">
        <v>0</v>
      </c>
      <c r="K47" s="11">
        <v>0</v>
      </c>
      <c r="L47" s="11">
        <v>0</v>
      </c>
      <c r="M47" s="11">
        <v>0</v>
      </c>
      <c r="N47" s="70">
        <v>0</v>
      </c>
      <c r="O47" s="70">
        <v>0</v>
      </c>
      <c r="P47" s="70">
        <v>0</v>
      </c>
      <c r="Q47" s="70">
        <v>0</v>
      </c>
      <c r="R47" s="70">
        <v>30</v>
      </c>
      <c r="S47" s="74">
        <v>0</v>
      </c>
      <c r="T47" s="74">
        <v>0</v>
      </c>
      <c r="U47" s="74">
        <v>0</v>
      </c>
    </row>
    <row r="48" spans="1:21" s="8" customFormat="1" ht="22.5" customHeight="1">
      <c r="A48" s="19" t="s">
        <v>134</v>
      </c>
      <c r="B48" s="30" t="s">
        <v>135</v>
      </c>
      <c r="C48" s="19">
        <v>6</v>
      </c>
      <c r="D48" s="19">
        <v>0</v>
      </c>
      <c r="E48" s="71">
        <f t="shared" si="11"/>
        <v>28</v>
      </c>
      <c r="F48" s="19">
        <v>8</v>
      </c>
      <c r="G48" s="61">
        <f t="shared" si="10"/>
        <v>20</v>
      </c>
      <c r="H48" s="61">
        <v>10</v>
      </c>
      <c r="I48" s="61">
        <v>10</v>
      </c>
      <c r="J48" s="19">
        <v>0</v>
      </c>
      <c r="K48" s="19">
        <v>0</v>
      </c>
      <c r="L48" s="19">
        <v>0</v>
      </c>
      <c r="M48" s="19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4">
        <v>0</v>
      </c>
      <c r="T48" s="74">
        <v>0</v>
      </c>
      <c r="U48" s="74">
        <v>28</v>
      </c>
    </row>
    <row r="49" spans="1:21" s="8" customFormat="1" ht="23.25" customHeight="1">
      <c r="A49" s="9" t="s">
        <v>136</v>
      </c>
      <c r="B49" s="10" t="s">
        <v>137</v>
      </c>
      <c r="C49" s="9">
        <v>4</v>
      </c>
      <c r="D49" s="9">
        <v>0</v>
      </c>
      <c r="E49" s="69">
        <f t="shared" si="11"/>
        <v>70</v>
      </c>
      <c r="F49" s="9">
        <v>8</v>
      </c>
      <c r="G49" s="56">
        <v>42</v>
      </c>
      <c r="H49" s="56">
        <v>30</v>
      </c>
      <c r="I49" s="56">
        <v>32</v>
      </c>
      <c r="J49" s="9">
        <v>0</v>
      </c>
      <c r="K49" s="9">
        <v>0</v>
      </c>
      <c r="L49" s="9">
        <v>0</v>
      </c>
      <c r="M49" s="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74">
        <v>0</v>
      </c>
      <c r="T49" s="74">
        <v>30</v>
      </c>
      <c r="U49" s="74">
        <v>40</v>
      </c>
    </row>
    <row r="50" spans="1:21" s="8" customFormat="1" ht="24" customHeight="1">
      <c r="A50" s="19" t="s">
        <v>16</v>
      </c>
      <c r="B50" s="30" t="s">
        <v>138</v>
      </c>
      <c r="C50" s="19">
        <v>5</v>
      </c>
      <c r="D50" s="19">
        <v>0</v>
      </c>
      <c r="E50" s="71">
        <f t="shared" si="11"/>
        <v>40</v>
      </c>
      <c r="F50" s="19">
        <v>12</v>
      </c>
      <c r="G50" s="61">
        <f t="shared" si="10"/>
        <v>28</v>
      </c>
      <c r="H50" s="61">
        <v>24</v>
      </c>
      <c r="I50" s="61">
        <v>4</v>
      </c>
      <c r="J50" s="19">
        <v>0</v>
      </c>
      <c r="K50" s="19">
        <v>0</v>
      </c>
      <c r="L50" s="19">
        <v>0</v>
      </c>
      <c r="M50" s="19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4">
        <v>0</v>
      </c>
      <c r="T50" s="74">
        <v>0</v>
      </c>
      <c r="U50" s="74">
        <v>40</v>
      </c>
    </row>
    <row r="51" spans="1:21" s="8" customFormat="1" ht="23.25" customHeight="1">
      <c r="A51" s="9" t="s">
        <v>139</v>
      </c>
      <c r="B51" s="10" t="s">
        <v>140</v>
      </c>
      <c r="C51" s="9">
        <v>0</v>
      </c>
      <c r="D51" s="9">
        <v>0</v>
      </c>
      <c r="E51" s="70">
        <f t="shared" si="11"/>
        <v>24</v>
      </c>
      <c r="F51" s="9">
        <v>8</v>
      </c>
      <c r="G51" s="59">
        <f t="shared" si="10"/>
        <v>16</v>
      </c>
      <c r="H51" s="59">
        <v>12</v>
      </c>
      <c r="I51" s="59">
        <v>4</v>
      </c>
      <c r="J51" s="11">
        <v>0</v>
      </c>
      <c r="K51" s="11">
        <v>0</v>
      </c>
      <c r="L51" s="11">
        <v>0</v>
      </c>
      <c r="M51" s="11">
        <v>0</v>
      </c>
      <c r="N51" s="69">
        <v>0</v>
      </c>
      <c r="O51" s="70">
        <v>0</v>
      </c>
      <c r="P51" s="70">
        <v>0</v>
      </c>
      <c r="Q51" s="70">
        <v>0</v>
      </c>
      <c r="R51" s="70">
        <v>0</v>
      </c>
      <c r="S51" s="74">
        <v>0</v>
      </c>
      <c r="T51" s="74">
        <v>0</v>
      </c>
      <c r="U51" s="74">
        <v>24</v>
      </c>
    </row>
    <row r="52" spans="1:21" s="8" customFormat="1" ht="23.25" customHeight="1">
      <c r="A52" s="11" t="s">
        <v>141</v>
      </c>
      <c r="B52" s="10" t="s">
        <v>142</v>
      </c>
      <c r="C52" s="9">
        <v>0</v>
      </c>
      <c r="D52" s="9">
        <v>0</v>
      </c>
      <c r="E52" s="69">
        <f t="shared" si="11"/>
        <v>24</v>
      </c>
      <c r="F52" s="13">
        <v>8</v>
      </c>
      <c r="G52" s="59">
        <f t="shared" si="10"/>
        <v>16</v>
      </c>
      <c r="H52" s="59">
        <v>16</v>
      </c>
      <c r="I52" s="59">
        <v>0</v>
      </c>
      <c r="J52" s="11">
        <v>0</v>
      </c>
      <c r="K52" s="11">
        <v>0</v>
      </c>
      <c r="L52" s="11">
        <v>0</v>
      </c>
      <c r="M52" s="11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4">
        <v>0</v>
      </c>
      <c r="T52" s="74">
        <v>0</v>
      </c>
      <c r="U52" s="74">
        <v>24</v>
      </c>
    </row>
    <row r="53" spans="1:21" s="8" customFormat="1" ht="23.25" customHeight="1">
      <c r="A53" s="11" t="s">
        <v>143</v>
      </c>
      <c r="B53" s="10" t="s">
        <v>15</v>
      </c>
      <c r="C53" s="9">
        <v>3.4</v>
      </c>
      <c r="D53" s="9">
        <v>0</v>
      </c>
      <c r="E53" s="69">
        <v>68</v>
      </c>
      <c r="F53" s="13">
        <v>0</v>
      </c>
      <c r="G53" s="59">
        <f t="shared" si="10"/>
        <v>68</v>
      </c>
      <c r="H53" s="59">
        <v>33</v>
      </c>
      <c r="I53" s="59">
        <v>35</v>
      </c>
      <c r="J53" s="11">
        <v>0</v>
      </c>
      <c r="K53" s="11">
        <v>0</v>
      </c>
      <c r="L53" s="11">
        <v>0</v>
      </c>
      <c r="M53" s="11">
        <v>0</v>
      </c>
      <c r="N53" s="75">
        <v>0</v>
      </c>
      <c r="O53" s="75">
        <v>0</v>
      </c>
      <c r="P53" s="75">
        <v>33</v>
      </c>
      <c r="Q53" s="75">
        <v>35</v>
      </c>
      <c r="R53" s="75">
        <v>0</v>
      </c>
      <c r="S53" s="74">
        <v>0</v>
      </c>
      <c r="T53" s="74">
        <v>0</v>
      </c>
      <c r="U53" s="74">
        <v>0</v>
      </c>
    </row>
    <row r="54" spans="1:21" s="8" customFormat="1" ht="23.25" customHeight="1">
      <c r="A54" s="15"/>
      <c r="B54" s="10" t="s">
        <v>220</v>
      </c>
      <c r="C54" s="9"/>
      <c r="D54" s="9"/>
      <c r="E54" s="69">
        <f>G54+F54</f>
        <v>32</v>
      </c>
      <c r="F54" s="13">
        <v>0</v>
      </c>
      <c r="G54" s="59">
        <f>SUM(H54:I54)</f>
        <v>32</v>
      </c>
      <c r="H54" s="59">
        <v>32</v>
      </c>
      <c r="I54" s="59">
        <v>0</v>
      </c>
      <c r="J54" s="15">
        <v>0</v>
      </c>
      <c r="K54" s="15">
        <v>0</v>
      </c>
      <c r="L54" s="15">
        <v>0</v>
      </c>
      <c r="M54" s="1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4">
        <v>0</v>
      </c>
      <c r="T54" s="74">
        <v>0</v>
      </c>
      <c r="U54" s="74">
        <v>32</v>
      </c>
    </row>
    <row r="55" spans="1:21" s="8" customFormat="1" ht="19.5" customHeight="1">
      <c r="A55" s="14" t="s">
        <v>109</v>
      </c>
      <c r="B55" s="20" t="s">
        <v>144</v>
      </c>
      <c r="C55" s="9" t="s">
        <v>212</v>
      </c>
      <c r="D55" s="15" t="s">
        <v>213</v>
      </c>
      <c r="E55" s="15">
        <v>0</v>
      </c>
      <c r="F55" s="15"/>
      <c r="G55" s="15"/>
      <c r="H55" s="15"/>
      <c r="I55" s="15">
        <v>8</v>
      </c>
      <c r="J55" s="15">
        <v>0</v>
      </c>
      <c r="K55" s="15">
        <v>0</v>
      </c>
      <c r="L55" s="15"/>
      <c r="M55" s="15">
        <f>SUM(N55:U55)</f>
        <v>8</v>
      </c>
      <c r="N55" s="15">
        <v>0</v>
      </c>
      <c r="O55" s="15">
        <v>4</v>
      </c>
      <c r="P55" s="15">
        <v>0</v>
      </c>
      <c r="Q55" s="15">
        <v>4</v>
      </c>
      <c r="R55" s="15">
        <v>0</v>
      </c>
      <c r="S55" s="42">
        <v>0</v>
      </c>
      <c r="T55" s="42">
        <v>0</v>
      </c>
      <c r="U55" s="42">
        <v>0</v>
      </c>
    </row>
    <row r="56" spans="1:21" s="8" customFormat="1" ht="33.75" customHeight="1">
      <c r="A56" s="99" t="s">
        <v>145</v>
      </c>
      <c r="B56" s="100" t="s">
        <v>29</v>
      </c>
      <c r="C56" s="81">
        <v>35</v>
      </c>
      <c r="D56" s="81">
        <v>5</v>
      </c>
      <c r="E56" s="99">
        <f aca="true" t="shared" si="12" ref="E56:K56">E57+E64+E69+E76+E81</f>
        <v>2826</v>
      </c>
      <c r="F56" s="99">
        <f t="shared" si="12"/>
        <v>224</v>
      </c>
      <c r="G56" s="99">
        <f t="shared" si="12"/>
        <v>2602</v>
      </c>
      <c r="H56" s="99">
        <f t="shared" si="12"/>
        <v>666</v>
      </c>
      <c r="I56" s="99">
        <f t="shared" si="12"/>
        <v>688</v>
      </c>
      <c r="J56" s="99">
        <f t="shared" si="12"/>
        <v>60</v>
      </c>
      <c r="K56" s="99">
        <f t="shared" si="12"/>
        <v>1188</v>
      </c>
      <c r="L56" s="99">
        <f>L57+L64+L69+L76+L81</f>
        <v>32</v>
      </c>
      <c r="M56" s="99">
        <f>M57+M64+M69+M76+M80</f>
        <v>48</v>
      </c>
      <c r="N56" s="99">
        <f>N57+N64+N69+N76+N81</f>
        <v>0</v>
      </c>
      <c r="O56" s="99">
        <f>O57+O64+O69+O76+O81</f>
        <v>0</v>
      </c>
      <c r="P56" s="99">
        <f>P57+P64+P69+P76+P80</f>
        <v>346</v>
      </c>
      <c r="Q56" s="99">
        <f>Q57+Q64+Q69+Q76+Q81</f>
        <v>462</v>
      </c>
      <c r="R56" s="99">
        <f>R57+R64+R69+R76+R81</f>
        <v>422</v>
      </c>
      <c r="S56" s="101">
        <f>S57+S64+S69+S76+S81</f>
        <v>774</v>
      </c>
      <c r="T56" s="101">
        <f>T64+T69+T76+T81</f>
        <v>510</v>
      </c>
      <c r="U56" s="101">
        <f>U64+U69+U76+U81</f>
        <v>312</v>
      </c>
    </row>
    <row r="57" spans="1:21" s="8" customFormat="1" ht="46.5" customHeight="1">
      <c r="A57" s="28" t="s">
        <v>146</v>
      </c>
      <c r="B57" s="29" t="s">
        <v>147</v>
      </c>
      <c r="C57" s="19">
        <v>10</v>
      </c>
      <c r="D57" s="19" t="s">
        <v>216</v>
      </c>
      <c r="E57" s="86">
        <f aca="true" t="shared" si="13" ref="E57:K57">SUM(E58:E63)</f>
        <v>808</v>
      </c>
      <c r="F57" s="28">
        <f t="shared" si="13"/>
        <v>70</v>
      </c>
      <c r="G57" s="87">
        <f t="shared" si="13"/>
        <v>738</v>
      </c>
      <c r="H57" s="87">
        <f t="shared" si="13"/>
        <v>182</v>
      </c>
      <c r="I57" s="87">
        <f t="shared" si="13"/>
        <v>212</v>
      </c>
      <c r="J57" s="87">
        <f t="shared" si="13"/>
        <v>20</v>
      </c>
      <c r="K57" s="28">
        <f t="shared" si="13"/>
        <v>324</v>
      </c>
      <c r="L57" s="28">
        <f>SUM(L58:L63)</f>
        <v>16</v>
      </c>
      <c r="M57" s="28">
        <f aca="true" t="shared" si="14" ref="M57:U57">SUM(M58:M62)</f>
        <v>12</v>
      </c>
      <c r="N57" s="86">
        <f t="shared" si="14"/>
        <v>0</v>
      </c>
      <c r="O57" s="86">
        <f t="shared" si="14"/>
        <v>0</v>
      </c>
      <c r="P57" s="86">
        <f t="shared" si="14"/>
        <v>346</v>
      </c>
      <c r="Q57" s="86">
        <f>SUM(Q58:Q63)</f>
        <v>462</v>
      </c>
      <c r="R57" s="86">
        <f>SUM(R58:R62)</f>
        <v>0</v>
      </c>
      <c r="S57" s="85">
        <f t="shared" si="14"/>
        <v>0</v>
      </c>
      <c r="T57" s="85">
        <f t="shared" si="14"/>
        <v>0</v>
      </c>
      <c r="U57" s="85">
        <f t="shared" si="14"/>
        <v>0</v>
      </c>
    </row>
    <row r="58" spans="1:21" s="8" customFormat="1" ht="36.75" customHeight="1">
      <c r="A58" s="19" t="s">
        <v>149</v>
      </c>
      <c r="B58" s="30" t="s">
        <v>148</v>
      </c>
      <c r="C58" s="19" t="s">
        <v>214</v>
      </c>
      <c r="D58" s="19">
        <v>0</v>
      </c>
      <c r="E58" s="71">
        <v>274</v>
      </c>
      <c r="F58" s="19">
        <v>36</v>
      </c>
      <c r="G58" s="61">
        <f>SUM(H58:J58)</f>
        <v>238</v>
      </c>
      <c r="H58" s="61">
        <v>108</v>
      </c>
      <c r="I58" s="61">
        <v>130</v>
      </c>
      <c r="J58" s="61">
        <v>0</v>
      </c>
      <c r="K58" s="19">
        <v>0</v>
      </c>
      <c r="L58" s="19">
        <v>0</v>
      </c>
      <c r="M58" s="19">
        <v>0</v>
      </c>
      <c r="N58" s="71">
        <v>0</v>
      </c>
      <c r="O58" s="71">
        <v>0</v>
      </c>
      <c r="P58" s="71">
        <v>274</v>
      </c>
      <c r="Q58" s="71">
        <v>0</v>
      </c>
      <c r="R58" s="71">
        <v>0</v>
      </c>
      <c r="S58" s="85">
        <v>0</v>
      </c>
      <c r="T58" s="85">
        <v>0</v>
      </c>
      <c r="U58" s="85">
        <v>0</v>
      </c>
    </row>
    <row r="59" spans="1:21" s="8" customFormat="1" ht="41.25" customHeight="1">
      <c r="A59" s="11" t="s">
        <v>150</v>
      </c>
      <c r="B59" s="10" t="s">
        <v>151</v>
      </c>
      <c r="C59" s="9" t="s">
        <v>213</v>
      </c>
      <c r="D59" s="9">
        <v>0</v>
      </c>
      <c r="E59" s="70">
        <v>210</v>
      </c>
      <c r="F59" s="9">
        <v>34</v>
      </c>
      <c r="G59" s="59">
        <f>SUM(H59:J59)</f>
        <v>176</v>
      </c>
      <c r="H59" s="59">
        <v>74</v>
      </c>
      <c r="I59" s="59">
        <v>82</v>
      </c>
      <c r="J59" s="59">
        <v>20</v>
      </c>
      <c r="K59" s="11">
        <v>0</v>
      </c>
      <c r="L59" s="11">
        <v>0</v>
      </c>
      <c r="M59" s="11">
        <v>0</v>
      </c>
      <c r="N59" s="69">
        <v>0</v>
      </c>
      <c r="O59" s="70">
        <v>0</v>
      </c>
      <c r="P59" s="70">
        <v>0</v>
      </c>
      <c r="Q59" s="70">
        <v>210</v>
      </c>
      <c r="R59" s="70">
        <v>0</v>
      </c>
      <c r="S59" s="85">
        <v>0</v>
      </c>
      <c r="T59" s="85">
        <v>0</v>
      </c>
      <c r="U59" s="85">
        <v>0</v>
      </c>
    </row>
    <row r="60" spans="1:21" s="8" customFormat="1" ht="33.75" customHeight="1">
      <c r="A60" s="19" t="s">
        <v>152</v>
      </c>
      <c r="B60" s="30" t="s">
        <v>148</v>
      </c>
      <c r="C60" s="19" t="s">
        <v>215</v>
      </c>
      <c r="D60" s="19">
        <v>0</v>
      </c>
      <c r="E60" s="71">
        <f>SUM(N60:U60)</f>
        <v>72</v>
      </c>
      <c r="F60" s="19">
        <v>0</v>
      </c>
      <c r="G60" s="61">
        <f>SUM(H60:K60)</f>
        <v>72</v>
      </c>
      <c r="H60" s="19">
        <v>0</v>
      </c>
      <c r="I60" s="19">
        <v>0</v>
      </c>
      <c r="J60" s="19">
        <v>0</v>
      </c>
      <c r="K60" s="61">
        <v>72</v>
      </c>
      <c r="L60" s="19">
        <v>0</v>
      </c>
      <c r="M60" s="19">
        <v>0</v>
      </c>
      <c r="N60" s="71">
        <v>0</v>
      </c>
      <c r="O60" s="71">
        <v>0</v>
      </c>
      <c r="P60" s="71">
        <v>72</v>
      </c>
      <c r="Q60" s="71">
        <v>0</v>
      </c>
      <c r="R60" s="71">
        <v>0</v>
      </c>
      <c r="S60" s="74">
        <v>0</v>
      </c>
      <c r="T60" s="74">
        <v>0</v>
      </c>
      <c r="U60" s="74">
        <v>0</v>
      </c>
    </row>
    <row r="61" spans="1:21" s="8" customFormat="1" ht="33.75" customHeight="1">
      <c r="A61" s="19" t="s">
        <v>153</v>
      </c>
      <c r="B61" s="30" t="s">
        <v>154</v>
      </c>
      <c r="C61" s="19">
        <v>2.5</v>
      </c>
      <c r="D61" s="19">
        <v>0</v>
      </c>
      <c r="E61" s="71">
        <f>SUM(N61:U61)</f>
        <v>108</v>
      </c>
      <c r="F61" s="19">
        <v>0</v>
      </c>
      <c r="G61" s="61">
        <f>SUM(H61:K61)</f>
        <v>108</v>
      </c>
      <c r="H61" s="19">
        <v>0</v>
      </c>
      <c r="I61" s="19">
        <v>0</v>
      </c>
      <c r="J61" s="19">
        <v>0</v>
      </c>
      <c r="K61" s="61">
        <v>108</v>
      </c>
      <c r="L61" s="19">
        <v>0</v>
      </c>
      <c r="M61" s="19">
        <v>0</v>
      </c>
      <c r="N61" s="71">
        <v>0</v>
      </c>
      <c r="O61" s="71">
        <v>0</v>
      </c>
      <c r="P61" s="71">
        <v>0</v>
      </c>
      <c r="Q61" s="71">
        <v>108</v>
      </c>
      <c r="R61" s="71">
        <v>0</v>
      </c>
      <c r="S61" s="74">
        <v>0</v>
      </c>
      <c r="T61" s="74">
        <v>0</v>
      </c>
      <c r="U61" s="74">
        <v>0</v>
      </c>
    </row>
    <row r="62" spans="1:21" s="8" customFormat="1" ht="41.25" customHeight="1">
      <c r="A62" s="31" t="s">
        <v>155</v>
      </c>
      <c r="B62" s="30" t="s">
        <v>147</v>
      </c>
      <c r="C62" s="19">
        <v>0</v>
      </c>
      <c r="D62" s="19">
        <v>0</v>
      </c>
      <c r="E62" s="71">
        <v>144</v>
      </c>
      <c r="F62" s="19"/>
      <c r="G62" s="61">
        <f>SUM(H62:K62)</f>
        <v>124</v>
      </c>
      <c r="H62" s="19"/>
      <c r="I62" s="19"/>
      <c r="J62" s="19"/>
      <c r="K62" s="61">
        <v>124</v>
      </c>
      <c r="L62" s="19">
        <v>8</v>
      </c>
      <c r="M62" s="19">
        <v>12</v>
      </c>
      <c r="N62" s="71">
        <v>0</v>
      </c>
      <c r="O62" s="71">
        <v>0</v>
      </c>
      <c r="P62" s="71">
        <v>0</v>
      </c>
      <c r="Q62" s="71">
        <v>124</v>
      </c>
      <c r="R62" s="71">
        <v>0</v>
      </c>
      <c r="S62" s="74">
        <v>0</v>
      </c>
      <c r="T62" s="74">
        <v>0</v>
      </c>
      <c r="U62" s="74">
        <v>0</v>
      </c>
    </row>
    <row r="63" spans="1:21" s="8" customFormat="1" ht="30.75" customHeight="1">
      <c r="A63" s="38" t="s">
        <v>156</v>
      </c>
      <c r="B63" s="39" t="s">
        <v>31</v>
      </c>
      <c r="C63" s="35">
        <v>0</v>
      </c>
      <c r="D63" s="35">
        <v>5</v>
      </c>
      <c r="E63" s="72"/>
      <c r="F63" s="34"/>
      <c r="G63" s="62">
        <f>SUM(H63:K63)</f>
        <v>20</v>
      </c>
      <c r="H63" s="36"/>
      <c r="I63" s="35"/>
      <c r="J63" s="35"/>
      <c r="K63" s="82">
        <v>20</v>
      </c>
      <c r="L63" s="36">
        <v>8</v>
      </c>
      <c r="M63" s="36">
        <v>12</v>
      </c>
      <c r="N63" s="84">
        <v>0</v>
      </c>
      <c r="O63" s="84">
        <v>0</v>
      </c>
      <c r="P63" s="84">
        <v>0</v>
      </c>
      <c r="Q63" s="84">
        <v>20</v>
      </c>
      <c r="R63" s="75">
        <v>0</v>
      </c>
      <c r="S63" s="74">
        <v>0</v>
      </c>
      <c r="T63" s="74">
        <v>0</v>
      </c>
      <c r="U63" s="74">
        <v>0</v>
      </c>
    </row>
    <row r="64" spans="1:21" s="8" customFormat="1" ht="30.75" customHeight="1">
      <c r="A64" s="40" t="s">
        <v>160</v>
      </c>
      <c r="B64" s="39" t="s">
        <v>157</v>
      </c>
      <c r="C64" s="35"/>
      <c r="D64" s="35"/>
      <c r="E64" s="88">
        <f aca="true" t="shared" si="15" ref="E64:J64">SUM(E65:E67)</f>
        <v>586</v>
      </c>
      <c r="F64" s="39">
        <f t="shared" si="15"/>
        <v>54</v>
      </c>
      <c r="G64" s="89">
        <f t="shared" si="15"/>
        <v>532</v>
      </c>
      <c r="H64" s="89">
        <f t="shared" si="15"/>
        <v>180</v>
      </c>
      <c r="I64" s="90">
        <f t="shared" si="15"/>
        <v>116</v>
      </c>
      <c r="J64" s="90">
        <f t="shared" si="15"/>
        <v>20</v>
      </c>
      <c r="K64" s="91">
        <f>SUM(K66:K67)</f>
        <v>216</v>
      </c>
      <c r="L64" s="92">
        <f>SUM(L65:L67)</f>
        <v>8</v>
      </c>
      <c r="M64" s="92">
        <f>SUM(M65:M67)</f>
        <v>0</v>
      </c>
      <c r="N64" s="93">
        <f>SUM(N65:N67)</f>
        <v>0</v>
      </c>
      <c r="O64" s="93">
        <f>SUM(N65)</f>
        <v>0</v>
      </c>
      <c r="P64" s="93">
        <f>SUM(P65:P67)</f>
        <v>0</v>
      </c>
      <c r="Q64" s="93">
        <f>SUM(Q65:Q67)</f>
        <v>0</v>
      </c>
      <c r="R64" s="94">
        <f>SUM(R65:R67)</f>
        <v>0</v>
      </c>
      <c r="S64" s="95">
        <f>SUM(S65:S67)</f>
        <v>116</v>
      </c>
      <c r="T64" s="95">
        <f>SUM(T65:T67)</f>
        <v>230</v>
      </c>
      <c r="U64" s="95">
        <f>SUM(U65:U68)</f>
        <v>240</v>
      </c>
    </row>
    <row r="65" spans="1:21" s="8" customFormat="1" ht="38.25" customHeight="1">
      <c r="A65" s="11" t="s">
        <v>159</v>
      </c>
      <c r="B65" s="30" t="s">
        <v>158</v>
      </c>
      <c r="C65" s="19">
        <v>7</v>
      </c>
      <c r="D65" s="19">
        <v>8</v>
      </c>
      <c r="E65" s="71">
        <f>SUM(N65:U65)</f>
        <v>370</v>
      </c>
      <c r="F65" s="19">
        <v>54</v>
      </c>
      <c r="G65" s="61">
        <f>SUM(H65:J65)</f>
        <v>316</v>
      </c>
      <c r="H65" s="61">
        <v>180</v>
      </c>
      <c r="I65" s="61">
        <v>116</v>
      </c>
      <c r="J65" s="61">
        <v>20</v>
      </c>
      <c r="K65" s="19">
        <v>0</v>
      </c>
      <c r="L65" s="19">
        <v>0</v>
      </c>
      <c r="M65" s="19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85">
        <v>80</v>
      </c>
      <c r="T65" s="85">
        <v>194</v>
      </c>
      <c r="U65" s="85">
        <v>96</v>
      </c>
    </row>
    <row r="66" spans="1:21" s="8" customFormat="1" ht="38.25" customHeight="1">
      <c r="A66" s="11" t="s">
        <v>161</v>
      </c>
      <c r="B66" s="16" t="s">
        <v>158</v>
      </c>
      <c r="C66" s="33">
        <v>7</v>
      </c>
      <c r="D66" s="33">
        <v>0</v>
      </c>
      <c r="E66" s="73">
        <f>SUM(N66:U66)</f>
        <v>108</v>
      </c>
      <c r="F66" s="16">
        <v>0</v>
      </c>
      <c r="G66" s="59">
        <f>SUM(H66:K66)</f>
        <v>108</v>
      </c>
      <c r="H66" s="15">
        <v>0</v>
      </c>
      <c r="I66" s="33">
        <v>0</v>
      </c>
      <c r="J66" s="33">
        <v>0</v>
      </c>
      <c r="K66" s="83">
        <v>108</v>
      </c>
      <c r="L66" s="11"/>
      <c r="M66" s="11"/>
      <c r="N66" s="75"/>
      <c r="O66" s="75"/>
      <c r="P66" s="75"/>
      <c r="Q66" s="75"/>
      <c r="R66" s="75"/>
      <c r="S66" s="85">
        <v>36</v>
      </c>
      <c r="T66" s="85">
        <v>36</v>
      </c>
      <c r="U66" s="85">
        <v>36</v>
      </c>
    </row>
    <row r="67" spans="1:21" s="8" customFormat="1" ht="38.25" customHeight="1">
      <c r="A67" s="11" t="s">
        <v>162</v>
      </c>
      <c r="B67" s="34" t="s">
        <v>157</v>
      </c>
      <c r="C67" s="35">
        <v>0</v>
      </c>
      <c r="D67" s="35">
        <v>8</v>
      </c>
      <c r="E67" s="72">
        <v>108</v>
      </c>
      <c r="F67" s="34">
        <v>0</v>
      </c>
      <c r="G67" s="62">
        <f>SUM(H67:K67)</f>
        <v>108</v>
      </c>
      <c r="H67" s="36"/>
      <c r="I67" s="35"/>
      <c r="J67" s="35"/>
      <c r="K67" s="82">
        <v>108</v>
      </c>
      <c r="L67" s="36">
        <v>8</v>
      </c>
      <c r="M67" s="36"/>
      <c r="N67" s="84"/>
      <c r="O67" s="84"/>
      <c r="P67" s="84"/>
      <c r="Q67" s="84"/>
      <c r="R67" s="75"/>
      <c r="S67" s="74"/>
      <c r="T67" s="74"/>
      <c r="U67" s="74">
        <v>88</v>
      </c>
    </row>
    <row r="68" spans="1:21" s="8" customFormat="1" ht="38.25" customHeight="1">
      <c r="A68" s="13" t="s">
        <v>163</v>
      </c>
      <c r="B68" s="34" t="s">
        <v>31</v>
      </c>
      <c r="C68" s="35">
        <v>0</v>
      </c>
      <c r="D68" s="35">
        <v>8</v>
      </c>
      <c r="E68" s="72"/>
      <c r="F68" s="34"/>
      <c r="G68" s="62">
        <f>SUM(H68:K68)</f>
        <v>20</v>
      </c>
      <c r="H68" s="36"/>
      <c r="I68" s="35"/>
      <c r="J68" s="35"/>
      <c r="K68" s="82">
        <v>20</v>
      </c>
      <c r="L68" s="36"/>
      <c r="M68" s="36"/>
      <c r="N68" s="84"/>
      <c r="O68" s="84"/>
      <c r="P68" s="84"/>
      <c r="Q68" s="84"/>
      <c r="R68" s="75"/>
      <c r="S68" s="74"/>
      <c r="T68" s="74"/>
      <c r="U68" s="74">
        <v>20</v>
      </c>
    </row>
    <row r="69" spans="1:21" s="8" customFormat="1" ht="38.25" customHeight="1">
      <c r="A69" s="32" t="s">
        <v>164</v>
      </c>
      <c r="B69" s="39" t="s">
        <v>165</v>
      </c>
      <c r="C69" s="91">
        <v>0</v>
      </c>
      <c r="D69" s="91" t="s">
        <v>218</v>
      </c>
      <c r="E69" s="88">
        <f>SUM(E70:E74)</f>
        <v>956</v>
      </c>
      <c r="F69" s="39">
        <f aca="true" t="shared" si="16" ref="F69:U69">SUM(F70:F74)</f>
        <v>48</v>
      </c>
      <c r="G69" s="89">
        <f t="shared" si="16"/>
        <v>908</v>
      </c>
      <c r="H69" s="89">
        <f t="shared" si="16"/>
        <v>238</v>
      </c>
      <c r="I69" s="90">
        <f t="shared" si="16"/>
        <v>290</v>
      </c>
      <c r="J69" s="90">
        <f t="shared" si="16"/>
        <v>20</v>
      </c>
      <c r="K69" s="91">
        <f>SUM(K70:K74)</f>
        <v>360</v>
      </c>
      <c r="L69" s="92">
        <f t="shared" si="16"/>
        <v>0</v>
      </c>
      <c r="M69" s="92">
        <f t="shared" si="16"/>
        <v>12</v>
      </c>
      <c r="N69" s="93">
        <f t="shared" si="16"/>
        <v>0</v>
      </c>
      <c r="O69" s="93">
        <f t="shared" si="16"/>
        <v>0</v>
      </c>
      <c r="P69" s="93">
        <f t="shared" si="16"/>
        <v>0</v>
      </c>
      <c r="Q69" s="93">
        <f t="shared" si="16"/>
        <v>0</v>
      </c>
      <c r="R69" s="94">
        <f t="shared" si="16"/>
        <v>422</v>
      </c>
      <c r="S69" s="95">
        <f>SUM(S70:S75)</f>
        <v>534</v>
      </c>
      <c r="T69" s="95">
        <f t="shared" si="16"/>
        <v>0</v>
      </c>
      <c r="U69" s="95">
        <f t="shared" si="16"/>
        <v>0</v>
      </c>
    </row>
    <row r="70" spans="1:21" s="8" customFormat="1" ht="38.25" customHeight="1">
      <c r="A70" s="32" t="s">
        <v>166</v>
      </c>
      <c r="B70" s="34" t="s">
        <v>167</v>
      </c>
      <c r="C70" s="35" t="s">
        <v>217</v>
      </c>
      <c r="D70" s="35">
        <v>0</v>
      </c>
      <c r="E70" s="72">
        <f aca="true" t="shared" si="17" ref="E70:E75">SUM(N70:U70)</f>
        <v>378</v>
      </c>
      <c r="F70" s="34">
        <v>24</v>
      </c>
      <c r="G70" s="62">
        <f>SUM(H70:J70)</f>
        <v>354</v>
      </c>
      <c r="H70" s="62">
        <v>150</v>
      </c>
      <c r="I70" s="82">
        <v>204</v>
      </c>
      <c r="J70" s="82">
        <v>0</v>
      </c>
      <c r="K70" s="35">
        <v>0</v>
      </c>
      <c r="L70" s="36">
        <v>0</v>
      </c>
      <c r="M70" s="36">
        <v>0</v>
      </c>
      <c r="N70" s="84">
        <v>0</v>
      </c>
      <c r="O70" s="84">
        <v>0</v>
      </c>
      <c r="P70" s="84">
        <v>0</v>
      </c>
      <c r="Q70" s="84">
        <v>0</v>
      </c>
      <c r="R70" s="75">
        <v>278</v>
      </c>
      <c r="S70" s="85">
        <v>100</v>
      </c>
      <c r="T70" s="85">
        <v>0</v>
      </c>
      <c r="U70" s="85">
        <v>0</v>
      </c>
    </row>
    <row r="71" spans="1:21" s="8" customFormat="1" ht="38.25" customHeight="1">
      <c r="A71" s="32" t="s">
        <v>169</v>
      </c>
      <c r="B71" s="34" t="s">
        <v>168</v>
      </c>
      <c r="C71" s="35">
        <v>5.6</v>
      </c>
      <c r="D71" s="35">
        <v>0</v>
      </c>
      <c r="E71" s="72">
        <f t="shared" si="17"/>
        <v>218</v>
      </c>
      <c r="F71" s="34">
        <v>24</v>
      </c>
      <c r="G71" s="62">
        <f>SUM(H71:J71)</f>
        <v>194</v>
      </c>
      <c r="H71" s="62">
        <v>88</v>
      </c>
      <c r="I71" s="82">
        <v>86</v>
      </c>
      <c r="J71" s="82">
        <v>20</v>
      </c>
      <c r="K71" s="35"/>
      <c r="L71" s="36">
        <v>0</v>
      </c>
      <c r="M71" s="36">
        <v>0</v>
      </c>
      <c r="N71" s="84">
        <v>0</v>
      </c>
      <c r="O71" s="84">
        <v>0</v>
      </c>
      <c r="P71" s="84">
        <v>0</v>
      </c>
      <c r="Q71" s="84">
        <v>0</v>
      </c>
      <c r="R71" s="75">
        <v>0</v>
      </c>
      <c r="S71" s="85">
        <v>218</v>
      </c>
      <c r="T71" s="85">
        <v>0</v>
      </c>
      <c r="U71" s="85">
        <v>0</v>
      </c>
    </row>
    <row r="72" spans="1:22" s="8" customFormat="1" ht="30.75" customHeight="1">
      <c r="A72" s="37" t="s">
        <v>171</v>
      </c>
      <c r="B72" s="39" t="s">
        <v>170</v>
      </c>
      <c r="C72" s="35" t="s">
        <v>217</v>
      </c>
      <c r="D72" s="35">
        <v>0</v>
      </c>
      <c r="E72" s="72">
        <f t="shared" si="17"/>
        <v>144</v>
      </c>
      <c r="F72" s="34">
        <v>0</v>
      </c>
      <c r="G72" s="62">
        <f>SUM(H72:K72)</f>
        <v>144</v>
      </c>
      <c r="H72" s="36">
        <v>0</v>
      </c>
      <c r="I72" s="35">
        <v>0</v>
      </c>
      <c r="J72" s="35">
        <v>0</v>
      </c>
      <c r="K72" s="82">
        <v>144</v>
      </c>
      <c r="L72" s="36">
        <v>0</v>
      </c>
      <c r="M72" s="36">
        <v>0</v>
      </c>
      <c r="N72" s="84">
        <v>0</v>
      </c>
      <c r="O72" s="84">
        <v>0</v>
      </c>
      <c r="P72" s="84">
        <v>0</v>
      </c>
      <c r="Q72" s="84">
        <v>0</v>
      </c>
      <c r="R72" s="75">
        <v>144</v>
      </c>
      <c r="S72" s="85">
        <v>0</v>
      </c>
      <c r="T72" s="85">
        <v>0</v>
      </c>
      <c r="U72" s="85">
        <v>0</v>
      </c>
      <c r="V72" s="8">
        <v>0</v>
      </c>
    </row>
    <row r="73" spans="1:21" s="8" customFormat="1" ht="30.75" customHeight="1">
      <c r="A73" s="37" t="s">
        <v>173</v>
      </c>
      <c r="B73" s="34" t="s">
        <v>172</v>
      </c>
      <c r="C73" s="35">
        <v>6</v>
      </c>
      <c r="D73" s="35">
        <v>0</v>
      </c>
      <c r="E73" s="72">
        <f t="shared" si="17"/>
        <v>72</v>
      </c>
      <c r="F73" s="34">
        <v>0</v>
      </c>
      <c r="G73" s="62">
        <f>SUM(H73:K73)</f>
        <v>72</v>
      </c>
      <c r="H73" s="36">
        <v>0</v>
      </c>
      <c r="I73" s="35">
        <v>0</v>
      </c>
      <c r="J73" s="35">
        <v>0</v>
      </c>
      <c r="K73" s="82">
        <v>72</v>
      </c>
      <c r="L73" s="36">
        <v>0</v>
      </c>
      <c r="M73" s="36">
        <v>0</v>
      </c>
      <c r="N73" s="84">
        <v>0</v>
      </c>
      <c r="O73" s="84">
        <v>0</v>
      </c>
      <c r="P73" s="84"/>
      <c r="Q73" s="84">
        <v>0</v>
      </c>
      <c r="R73" s="75">
        <v>0</v>
      </c>
      <c r="S73" s="85">
        <v>72</v>
      </c>
      <c r="T73" s="85">
        <v>0</v>
      </c>
      <c r="U73" s="85">
        <v>0</v>
      </c>
    </row>
    <row r="74" spans="1:21" s="8" customFormat="1" ht="30.75" customHeight="1">
      <c r="A74" s="37" t="s">
        <v>174</v>
      </c>
      <c r="B74" s="34" t="s">
        <v>175</v>
      </c>
      <c r="C74" s="35">
        <v>0</v>
      </c>
      <c r="D74" s="35">
        <v>0</v>
      </c>
      <c r="E74" s="72">
        <v>144</v>
      </c>
      <c r="F74" s="34">
        <v>0</v>
      </c>
      <c r="G74" s="62">
        <f>SUM(H74:K74)</f>
        <v>144</v>
      </c>
      <c r="H74" s="36">
        <v>0</v>
      </c>
      <c r="I74" s="35">
        <v>0</v>
      </c>
      <c r="J74" s="35">
        <v>0</v>
      </c>
      <c r="K74" s="82">
        <v>144</v>
      </c>
      <c r="L74" s="36">
        <v>0</v>
      </c>
      <c r="M74" s="36">
        <v>12</v>
      </c>
      <c r="N74" s="84">
        <v>0</v>
      </c>
      <c r="O74" s="84">
        <v>0</v>
      </c>
      <c r="P74" s="84">
        <v>0</v>
      </c>
      <c r="Q74" s="84">
        <v>0</v>
      </c>
      <c r="R74" s="75">
        <v>0</v>
      </c>
      <c r="S74" s="85">
        <v>124</v>
      </c>
      <c r="T74" s="85">
        <v>0</v>
      </c>
      <c r="U74" s="85">
        <v>0</v>
      </c>
    </row>
    <row r="75" spans="1:21" s="8" customFormat="1" ht="30.75" customHeight="1">
      <c r="A75" s="37" t="s">
        <v>176</v>
      </c>
      <c r="B75" s="34" t="s">
        <v>31</v>
      </c>
      <c r="C75" s="35">
        <v>0</v>
      </c>
      <c r="D75" s="35">
        <v>7</v>
      </c>
      <c r="E75" s="72">
        <f t="shared" si="17"/>
        <v>20</v>
      </c>
      <c r="F75" s="34">
        <v>0</v>
      </c>
      <c r="G75" s="62">
        <f>SUM(H75:K75)</f>
        <v>20</v>
      </c>
      <c r="H75" s="36">
        <v>0</v>
      </c>
      <c r="I75" s="35">
        <v>0</v>
      </c>
      <c r="J75" s="35">
        <v>0</v>
      </c>
      <c r="K75" s="82">
        <v>20</v>
      </c>
      <c r="L75" s="36">
        <v>0</v>
      </c>
      <c r="M75" s="36">
        <v>0</v>
      </c>
      <c r="N75" s="84">
        <v>0</v>
      </c>
      <c r="O75" s="84">
        <v>0</v>
      </c>
      <c r="P75" s="84">
        <v>0</v>
      </c>
      <c r="Q75" s="84">
        <v>0</v>
      </c>
      <c r="R75" s="75">
        <v>0</v>
      </c>
      <c r="S75" s="85">
        <v>20</v>
      </c>
      <c r="T75" s="96">
        <v>0</v>
      </c>
      <c r="U75" s="96">
        <v>0</v>
      </c>
    </row>
    <row r="76" spans="1:21" s="8" customFormat="1" ht="30.75" customHeight="1">
      <c r="A76" s="38" t="s">
        <v>178</v>
      </c>
      <c r="B76" s="39" t="s">
        <v>177</v>
      </c>
      <c r="C76" s="35"/>
      <c r="D76" s="35"/>
      <c r="E76" s="88">
        <f>SUM(E77:E79)</f>
        <v>404</v>
      </c>
      <c r="F76" s="39">
        <f>SUM(F77:F79)</f>
        <v>52</v>
      </c>
      <c r="G76" s="89">
        <f aca="true" t="shared" si="18" ref="G76:M76">SUM(G77:G80)</f>
        <v>352</v>
      </c>
      <c r="H76" s="89">
        <f t="shared" si="18"/>
        <v>66</v>
      </c>
      <c r="I76" s="90">
        <f t="shared" si="18"/>
        <v>70</v>
      </c>
      <c r="J76" s="90">
        <f t="shared" si="18"/>
        <v>0</v>
      </c>
      <c r="K76" s="91">
        <f t="shared" si="18"/>
        <v>216</v>
      </c>
      <c r="L76" s="92">
        <f t="shared" si="18"/>
        <v>8</v>
      </c>
      <c r="M76" s="92">
        <f t="shared" si="18"/>
        <v>12</v>
      </c>
      <c r="N76" s="93">
        <v>0</v>
      </c>
      <c r="O76" s="93">
        <v>0</v>
      </c>
      <c r="P76" s="93">
        <v>0</v>
      </c>
      <c r="Q76" s="93">
        <v>0</v>
      </c>
      <c r="R76" s="94">
        <v>0</v>
      </c>
      <c r="S76" s="95">
        <f>SUM(S77:S80)</f>
        <v>124</v>
      </c>
      <c r="T76" s="95">
        <f>SUM(T77:T80)</f>
        <v>280</v>
      </c>
      <c r="U76" s="95">
        <f>SUM(U77:U79)</f>
        <v>0</v>
      </c>
    </row>
    <row r="77" spans="1:21" s="8" customFormat="1" ht="30.75" customHeight="1">
      <c r="A77" s="37" t="s">
        <v>180</v>
      </c>
      <c r="B77" s="34" t="s">
        <v>179</v>
      </c>
      <c r="C77" s="35">
        <v>7</v>
      </c>
      <c r="D77" s="35"/>
      <c r="E77" s="72">
        <f>SUM(N77:U77)</f>
        <v>188</v>
      </c>
      <c r="F77" s="34">
        <v>52</v>
      </c>
      <c r="G77" s="62">
        <f>SUM(H77:K77)</f>
        <v>136</v>
      </c>
      <c r="H77" s="62">
        <v>66</v>
      </c>
      <c r="I77" s="82">
        <v>70</v>
      </c>
      <c r="J77" s="82">
        <v>0</v>
      </c>
      <c r="K77" s="35">
        <v>0</v>
      </c>
      <c r="L77" s="36">
        <v>0</v>
      </c>
      <c r="M77" s="36">
        <v>0</v>
      </c>
      <c r="N77" s="84">
        <v>0</v>
      </c>
      <c r="O77" s="84">
        <v>0</v>
      </c>
      <c r="P77" s="84">
        <v>0</v>
      </c>
      <c r="Q77" s="84">
        <v>0</v>
      </c>
      <c r="R77" s="75">
        <v>0</v>
      </c>
      <c r="S77" s="85">
        <v>88</v>
      </c>
      <c r="T77" s="85">
        <v>100</v>
      </c>
      <c r="U77" s="85">
        <v>0</v>
      </c>
    </row>
    <row r="78" spans="1:21" s="8" customFormat="1" ht="41.25" customHeight="1">
      <c r="A78" s="37" t="s">
        <v>181</v>
      </c>
      <c r="B78" s="34" t="s">
        <v>179</v>
      </c>
      <c r="C78" s="35">
        <v>7</v>
      </c>
      <c r="D78" s="35">
        <v>0</v>
      </c>
      <c r="E78" s="72">
        <f>SUM(N78:U78)</f>
        <v>72</v>
      </c>
      <c r="F78" s="34">
        <v>0</v>
      </c>
      <c r="G78" s="62">
        <f>SUM(H78:K78)</f>
        <v>72</v>
      </c>
      <c r="H78" s="36">
        <v>0</v>
      </c>
      <c r="I78" s="35">
        <v>0</v>
      </c>
      <c r="J78" s="35">
        <v>0</v>
      </c>
      <c r="K78" s="82">
        <v>72</v>
      </c>
      <c r="L78" s="36">
        <v>0</v>
      </c>
      <c r="M78" s="36">
        <v>0</v>
      </c>
      <c r="N78" s="84">
        <v>0</v>
      </c>
      <c r="O78" s="84">
        <v>0</v>
      </c>
      <c r="P78" s="84">
        <v>0</v>
      </c>
      <c r="Q78" s="84">
        <v>0</v>
      </c>
      <c r="R78" s="75">
        <v>0</v>
      </c>
      <c r="S78" s="85">
        <v>36</v>
      </c>
      <c r="T78" s="85">
        <v>36</v>
      </c>
      <c r="U78" s="85">
        <v>0</v>
      </c>
    </row>
    <row r="79" spans="1:21" s="8" customFormat="1" ht="39.75" customHeight="1">
      <c r="A79" s="37" t="s">
        <v>182</v>
      </c>
      <c r="B79" s="34" t="s">
        <v>179</v>
      </c>
      <c r="C79" s="35">
        <v>0</v>
      </c>
      <c r="D79" s="35">
        <v>0</v>
      </c>
      <c r="E79" s="72">
        <v>144</v>
      </c>
      <c r="F79" s="34">
        <v>0</v>
      </c>
      <c r="G79" s="62">
        <f>SUM(H79:K79)</f>
        <v>124</v>
      </c>
      <c r="H79" s="36">
        <v>0</v>
      </c>
      <c r="I79" s="35">
        <v>0</v>
      </c>
      <c r="J79" s="35">
        <v>0</v>
      </c>
      <c r="K79" s="82">
        <v>124</v>
      </c>
      <c r="L79" s="36">
        <v>0</v>
      </c>
      <c r="M79" s="36">
        <v>0</v>
      </c>
      <c r="N79" s="84">
        <v>0</v>
      </c>
      <c r="O79" s="84">
        <v>0</v>
      </c>
      <c r="P79" s="84">
        <v>0</v>
      </c>
      <c r="Q79" s="84">
        <v>0</v>
      </c>
      <c r="R79" s="75">
        <v>0</v>
      </c>
      <c r="S79" s="85">
        <v>0</v>
      </c>
      <c r="T79" s="85">
        <v>124</v>
      </c>
      <c r="U79" s="85">
        <v>0</v>
      </c>
    </row>
    <row r="80" spans="1:21" s="8" customFormat="1" ht="30.75" customHeight="1">
      <c r="A80" s="37" t="s">
        <v>176</v>
      </c>
      <c r="B80" s="34" t="s">
        <v>31</v>
      </c>
      <c r="C80" s="35"/>
      <c r="D80" s="35">
        <v>8</v>
      </c>
      <c r="E80" s="34"/>
      <c r="F80" s="34"/>
      <c r="G80" s="36">
        <v>20</v>
      </c>
      <c r="H80" s="36"/>
      <c r="I80" s="35"/>
      <c r="J80" s="35"/>
      <c r="K80" s="35">
        <v>20</v>
      </c>
      <c r="L80" s="36">
        <v>8</v>
      </c>
      <c r="M80" s="36">
        <v>12</v>
      </c>
      <c r="N80" s="97"/>
      <c r="O80" s="97"/>
      <c r="P80" s="97"/>
      <c r="Q80" s="97"/>
      <c r="R80" s="13"/>
      <c r="S80" s="79"/>
      <c r="T80" s="79">
        <v>20</v>
      </c>
      <c r="U80" s="79">
        <v>0</v>
      </c>
    </row>
    <row r="81" spans="1:21" s="8" customFormat="1" ht="30.75" customHeight="1">
      <c r="A81" s="38" t="s">
        <v>183</v>
      </c>
      <c r="B81" s="39" t="s">
        <v>184</v>
      </c>
      <c r="C81" s="35">
        <v>0</v>
      </c>
      <c r="D81" s="35">
        <v>0</v>
      </c>
      <c r="E81" s="34">
        <v>72</v>
      </c>
      <c r="F81" s="34">
        <v>0</v>
      </c>
      <c r="G81" s="36">
        <v>72</v>
      </c>
      <c r="H81" s="36">
        <v>0</v>
      </c>
      <c r="I81" s="35">
        <v>0</v>
      </c>
      <c r="J81" s="35">
        <v>0</v>
      </c>
      <c r="K81" s="35">
        <v>72</v>
      </c>
      <c r="L81" s="36">
        <v>0</v>
      </c>
      <c r="M81" s="36">
        <v>0</v>
      </c>
      <c r="N81" s="97">
        <v>0</v>
      </c>
      <c r="O81" s="97"/>
      <c r="P81" s="97">
        <v>0</v>
      </c>
      <c r="Q81" s="97">
        <v>0</v>
      </c>
      <c r="R81" s="13">
        <v>0</v>
      </c>
      <c r="S81" s="78">
        <v>0</v>
      </c>
      <c r="T81" s="78">
        <v>0</v>
      </c>
      <c r="U81" s="78">
        <v>72</v>
      </c>
    </row>
    <row r="82" spans="1:21" s="8" customFormat="1" ht="22.5" customHeight="1">
      <c r="A82" s="38"/>
      <c r="B82" s="41" t="s">
        <v>185</v>
      </c>
      <c r="C82" s="35"/>
      <c r="D82" s="35"/>
      <c r="E82" s="34"/>
      <c r="F82" s="34"/>
      <c r="G82" s="36"/>
      <c r="H82" s="36"/>
      <c r="I82" s="35"/>
      <c r="J82" s="35"/>
      <c r="K82" s="35"/>
      <c r="L82" s="36"/>
      <c r="M82" s="36"/>
      <c r="N82" s="97"/>
      <c r="O82" s="97"/>
      <c r="P82" s="97"/>
      <c r="Q82" s="97"/>
      <c r="R82" s="13"/>
      <c r="S82" s="78"/>
      <c r="T82" s="78"/>
      <c r="U82" s="78"/>
    </row>
    <row r="83" spans="1:21" s="8" customFormat="1" ht="30.75" customHeight="1">
      <c r="A83" s="37" t="s">
        <v>176</v>
      </c>
      <c r="B83" s="34" t="s">
        <v>31</v>
      </c>
      <c r="C83" s="35">
        <v>0</v>
      </c>
      <c r="D83" s="35">
        <v>0</v>
      </c>
      <c r="E83" s="34"/>
      <c r="F83" s="34"/>
      <c r="G83" s="36"/>
      <c r="H83" s="36"/>
      <c r="I83" s="35"/>
      <c r="J83" s="35"/>
      <c r="K83" s="35"/>
      <c r="L83" s="36">
        <v>68</v>
      </c>
      <c r="M83" s="36">
        <v>92</v>
      </c>
      <c r="N83" s="97"/>
      <c r="O83" s="97">
        <v>28</v>
      </c>
      <c r="P83" s="97">
        <v>0</v>
      </c>
      <c r="Q83" s="97">
        <v>52</v>
      </c>
      <c r="R83" s="13">
        <v>20</v>
      </c>
      <c r="S83" s="79">
        <v>20</v>
      </c>
      <c r="T83" s="79">
        <v>0</v>
      </c>
      <c r="U83" s="79">
        <v>40</v>
      </c>
    </row>
    <row r="84" spans="1:21" s="8" customFormat="1" ht="30.75" customHeight="1">
      <c r="A84" s="38" t="s">
        <v>187</v>
      </c>
      <c r="B84" s="39" t="s">
        <v>30</v>
      </c>
      <c r="C84" s="91">
        <v>0</v>
      </c>
      <c r="D84" s="91">
        <v>0</v>
      </c>
      <c r="E84" s="39">
        <v>216</v>
      </c>
      <c r="F84" s="39">
        <v>0</v>
      </c>
      <c r="G84" s="92">
        <f>SUM(N84:U84)</f>
        <v>216</v>
      </c>
      <c r="H84" s="92">
        <v>216</v>
      </c>
      <c r="I84" s="91">
        <v>0</v>
      </c>
      <c r="J84" s="91">
        <v>0</v>
      </c>
      <c r="K84" s="91">
        <v>0</v>
      </c>
      <c r="L84" s="92">
        <v>0</v>
      </c>
      <c r="M84" s="92">
        <v>0</v>
      </c>
      <c r="N84" s="103">
        <v>0</v>
      </c>
      <c r="O84" s="103">
        <v>0</v>
      </c>
      <c r="P84" s="103">
        <v>0</v>
      </c>
      <c r="Q84" s="103">
        <v>0</v>
      </c>
      <c r="R84" s="104">
        <v>0</v>
      </c>
      <c r="S84" s="105">
        <v>0</v>
      </c>
      <c r="T84" s="105">
        <v>0</v>
      </c>
      <c r="U84" s="105">
        <v>216</v>
      </c>
    </row>
    <row r="85" spans="1:21" s="8" customFormat="1" ht="30.75" customHeight="1">
      <c r="A85" s="37" t="s">
        <v>188</v>
      </c>
      <c r="B85" s="34" t="s">
        <v>186</v>
      </c>
      <c r="C85" s="35">
        <v>0</v>
      </c>
      <c r="D85" s="35">
        <v>0</v>
      </c>
      <c r="E85" s="34">
        <v>144</v>
      </c>
      <c r="F85" s="34">
        <v>0</v>
      </c>
      <c r="G85" s="36">
        <v>144</v>
      </c>
      <c r="H85" s="36">
        <v>144</v>
      </c>
      <c r="I85" s="35">
        <v>0</v>
      </c>
      <c r="J85" s="35">
        <v>0</v>
      </c>
      <c r="K85" s="35">
        <v>0</v>
      </c>
      <c r="L85" s="36">
        <v>0</v>
      </c>
      <c r="M85" s="36">
        <v>0</v>
      </c>
      <c r="N85" s="97">
        <v>0</v>
      </c>
      <c r="O85" s="97">
        <v>0</v>
      </c>
      <c r="P85" s="97">
        <v>0</v>
      </c>
      <c r="Q85" s="97">
        <v>0</v>
      </c>
      <c r="R85" s="13">
        <v>0</v>
      </c>
      <c r="S85" s="78">
        <v>0</v>
      </c>
      <c r="T85" s="78">
        <v>0</v>
      </c>
      <c r="U85" s="78">
        <v>144</v>
      </c>
    </row>
    <row r="86" spans="1:21" s="8" customFormat="1" ht="30.75" customHeight="1">
      <c r="A86" s="37" t="s">
        <v>188</v>
      </c>
      <c r="B86" s="34" t="s">
        <v>189</v>
      </c>
      <c r="C86" s="35">
        <v>0</v>
      </c>
      <c r="D86" s="35">
        <v>0</v>
      </c>
      <c r="E86" s="34">
        <v>36</v>
      </c>
      <c r="F86" s="34">
        <v>0</v>
      </c>
      <c r="G86" s="36">
        <v>36</v>
      </c>
      <c r="H86" s="36">
        <v>36</v>
      </c>
      <c r="I86" s="35">
        <v>0</v>
      </c>
      <c r="J86" s="35">
        <v>0</v>
      </c>
      <c r="K86" s="35">
        <v>0</v>
      </c>
      <c r="L86" s="36">
        <v>0</v>
      </c>
      <c r="M86" s="36">
        <v>0</v>
      </c>
      <c r="N86" s="97">
        <v>0</v>
      </c>
      <c r="O86" s="97">
        <v>0</v>
      </c>
      <c r="P86" s="97">
        <v>0</v>
      </c>
      <c r="Q86" s="97">
        <v>0</v>
      </c>
      <c r="R86" s="13">
        <v>0</v>
      </c>
      <c r="S86" s="78">
        <v>0</v>
      </c>
      <c r="T86" s="78">
        <v>0</v>
      </c>
      <c r="U86" s="78">
        <v>36</v>
      </c>
    </row>
    <row r="87" spans="1:21" s="8" customFormat="1" ht="30.75" customHeight="1">
      <c r="A87" s="46"/>
      <c r="B87" s="47" t="s">
        <v>190</v>
      </c>
      <c r="C87" s="48"/>
      <c r="D87" s="48"/>
      <c r="E87" s="106">
        <f aca="true" t="shared" si="19" ref="E87:R87">E8+E84</f>
        <v>5940</v>
      </c>
      <c r="F87" s="106">
        <f t="shared" si="19"/>
        <v>408</v>
      </c>
      <c r="G87" s="107">
        <f t="shared" si="19"/>
        <v>5532</v>
      </c>
      <c r="H87" s="107">
        <f t="shared" si="19"/>
        <v>2679</v>
      </c>
      <c r="I87" s="108">
        <f t="shared" si="19"/>
        <v>1605</v>
      </c>
      <c r="J87" s="108">
        <f t="shared" si="19"/>
        <v>60</v>
      </c>
      <c r="K87" s="109">
        <f t="shared" si="19"/>
        <v>1188</v>
      </c>
      <c r="L87" s="110">
        <f t="shared" si="19"/>
        <v>68</v>
      </c>
      <c r="M87" s="110">
        <f t="shared" si="19"/>
        <v>92</v>
      </c>
      <c r="N87" s="111">
        <f t="shared" si="19"/>
        <v>612</v>
      </c>
      <c r="O87" s="111">
        <f t="shared" si="19"/>
        <v>864</v>
      </c>
      <c r="P87" s="111">
        <f t="shared" si="19"/>
        <v>613</v>
      </c>
      <c r="Q87" s="111">
        <f t="shared" si="19"/>
        <v>900</v>
      </c>
      <c r="R87" s="112">
        <f t="shared" si="19"/>
        <v>612</v>
      </c>
      <c r="S87" s="115">
        <f>S8+S84</f>
        <v>866</v>
      </c>
      <c r="T87" s="115">
        <f>T8+T84</f>
        <v>612</v>
      </c>
      <c r="U87" s="115">
        <f>U8+U84</f>
        <v>861</v>
      </c>
    </row>
    <row r="88" spans="1:21" s="8" customFormat="1" ht="30.75" customHeight="1">
      <c r="A88" s="161" t="s">
        <v>191</v>
      </c>
      <c r="B88" s="162"/>
      <c r="C88" s="162"/>
      <c r="D88" s="162"/>
      <c r="E88" s="162"/>
      <c r="F88" s="163"/>
      <c r="G88" s="155" t="s">
        <v>23</v>
      </c>
      <c r="H88" s="36" t="s">
        <v>194</v>
      </c>
      <c r="I88" s="35">
        <f>SUM(N88:U88)</f>
        <v>4824</v>
      </c>
      <c r="J88" s="35">
        <v>0</v>
      </c>
      <c r="K88" s="35">
        <v>0</v>
      </c>
      <c r="L88" s="36">
        <v>0</v>
      </c>
      <c r="M88" s="36">
        <v>0</v>
      </c>
      <c r="N88" s="54">
        <v>612</v>
      </c>
      <c r="O88" s="54">
        <v>864</v>
      </c>
      <c r="P88" s="54">
        <v>541</v>
      </c>
      <c r="Q88" s="54">
        <v>648</v>
      </c>
      <c r="R88" s="53">
        <v>468</v>
      </c>
      <c r="S88" s="116">
        <v>614</v>
      </c>
      <c r="T88" s="116">
        <v>396</v>
      </c>
      <c r="U88" s="116">
        <v>681</v>
      </c>
    </row>
    <row r="89" spans="1:21" s="8" customFormat="1" ht="30.75" customHeight="1">
      <c r="A89" s="149" t="s">
        <v>192</v>
      </c>
      <c r="B89" s="150"/>
      <c r="C89" s="150"/>
      <c r="D89" s="150"/>
      <c r="E89" s="150"/>
      <c r="F89" s="151"/>
      <c r="G89" s="156"/>
      <c r="H89" s="36" t="s">
        <v>195</v>
      </c>
      <c r="I89" s="35">
        <f>SUM(N89:U89)</f>
        <v>504</v>
      </c>
      <c r="J89" s="35">
        <v>0</v>
      </c>
      <c r="K89" s="35">
        <v>0</v>
      </c>
      <c r="L89" s="36">
        <v>0</v>
      </c>
      <c r="M89" s="36">
        <v>0</v>
      </c>
      <c r="N89" s="54">
        <v>0</v>
      </c>
      <c r="O89" s="54">
        <v>0</v>
      </c>
      <c r="P89" s="54">
        <v>72</v>
      </c>
      <c r="Q89" s="54">
        <v>108</v>
      </c>
      <c r="R89" s="53">
        <v>144</v>
      </c>
      <c r="S89" s="116">
        <v>108</v>
      </c>
      <c r="T89" s="116">
        <v>72</v>
      </c>
      <c r="U89" s="116">
        <v>0</v>
      </c>
    </row>
    <row r="90" spans="1:21" s="8" customFormat="1" ht="30.75" customHeight="1">
      <c r="A90" s="152"/>
      <c r="B90" s="153"/>
      <c r="C90" s="153"/>
      <c r="D90" s="153"/>
      <c r="E90" s="153"/>
      <c r="F90" s="154"/>
      <c r="G90" s="156"/>
      <c r="H90" s="36" t="s">
        <v>27</v>
      </c>
      <c r="I90" s="35">
        <f>SUM(N90:U90)</f>
        <v>540</v>
      </c>
      <c r="J90" s="35">
        <v>0</v>
      </c>
      <c r="K90" s="35">
        <v>0</v>
      </c>
      <c r="L90" s="36">
        <v>0</v>
      </c>
      <c r="M90" s="36">
        <v>0</v>
      </c>
      <c r="N90" s="54">
        <v>0</v>
      </c>
      <c r="O90" s="54">
        <v>0</v>
      </c>
      <c r="P90" s="54">
        <v>0</v>
      </c>
      <c r="Q90" s="54">
        <v>144</v>
      </c>
      <c r="R90" s="53">
        <v>0</v>
      </c>
      <c r="S90" s="116">
        <v>144</v>
      </c>
      <c r="T90" s="116">
        <v>144</v>
      </c>
      <c r="U90" s="116">
        <v>108</v>
      </c>
    </row>
    <row r="91" spans="1:21" s="8" customFormat="1" ht="30.75" customHeight="1">
      <c r="A91" s="149" t="s">
        <v>193</v>
      </c>
      <c r="B91" s="150"/>
      <c r="C91" s="150"/>
      <c r="D91" s="150"/>
      <c r="E91" s="150"/>
      <c r="F91" s="151"/>
      <c r="G91" s="156"/>
      <c r="H91" s="36" t="s">
        <v>183</v>
      </c>
      <c r="I91" s="35">
        <f>SUM(N91:U91)</f>
        <v>72</v>
      </c>
      <c r="J91" s="35"/>
      <c r="K91" s="35"/>
      <c r="L91" s="36"/>
      <c r="M91" s="36"/>
      <c r="N91" s="54">
        <v>0</v>
      </c>
      <c r="O91" s="54">
        <v>0</v>
      </c>
      <c r="P91" s="54">
        <v>0</v>
      </c>
      <c r="Q91" s="54">
        <v>0</v>
      </c>
      <c r="R91" s="53">
        <v>0</v>
      </c>
      <c r="S91" s="116">
        <v>0</v>
      </c>
      <c r="T91" s="116">
        <v>0</v>
      </c>
      <c r="U91" s="116">
        <v>72</v>
      </c>
    </row>
    <row r="92" spans="1:21" s="8" customFormat="1" ht="30.75" customHeight="1">
      <c r="A92" s="158"/>
      <c r="B92" s="159"/>
      <c r="C92" s="159"/>
      <c r="D92" s="159"/>
      <c r="E92" s="159"/>
      <c r="F92" s="160"/>
      <c r="G92" s="156"/>
      <c r="H92" s="36" t="s">
        <v>196</v>
      </c>
      <c r="I92" s="35">
        <v>90</v>
      </c>
      <c r="J92" s="35">
        <v>0</v>
      </c>
      <c r="K92" s="35">
        <v>0</v>
      </c>
      <c r="L92" s="36"/>
      <c r="M92" s="36">
        <v>0</v>
      </c>
      <c r="N92" s="54">
        <v>0</v>
      </c>
      <c r="O92" s="54">
        <v>2</v>
      </c>
      <c r="P92" s="54">
        <v>0</v>
      </c>
      <c r="Q92" s="54">
        <v>3</v>
      </c>
      <c r="R92" s="53">
        <v>1</v>
      </c>
      <c r="S92" s="116">
        <v>0</v>
      </c>
      <c r="T92" s="116">
        <v>1</v>
      </c>
      <c r="U92" s="116">
        <v>2</v>
      </c>
    </row>
    <row r="93" spans="1:21" s="8" customFormat="1" ht="30.75" customHeight="1">
      <c r="A93" s="152"/>
      <c r="B93" s="153"/>
      <c r="C93" s="153"/>
      <c r="D93" s="153"/>
      <c r="E93" s="153"/>
      <c r="F93" s="154"/>
      <c r="G93" s="157"/>
      <c r="H93" s="36" t="s">
        <v>197</v>
      </c>
      <c r="I93" s="35">
        <v>42</v>
      </c>
      <c r="J93" s="35">
        <v>0</v>
      </c>
      <c r="K93" s="35">
        <v>0</v>
      </c>
      <c r="L93" s="36">
        <v>0</v>
      </c>
      <c r="M93" s="36">
        <v>0</v>
      </c>
      <c r="N93" s="54">
        <v>1</v>
      </c>
      <c r="O93" s="54">
        <v>10</v>
      </c>
      <c r="P93" s="54">
        <v>5</v>
      </c>
      <c r="Q93" s="54">
        <v>10</v>
      </c>
      <c r="R93" s="53">
        <v>6</v>
      </c>
      <c r="S93" s="116">
        <v>6</v>
      </c>
      <c r="T93" s="116">
        <v>4</v>
      </c>
      <c r="U93" s="116">
        <v>2</v>
      </c>
    </row>
    <row r="94" spans="1:21" ht="14.25" customHeight="1">
      <c r="A94" s="127" t="s">
        <v>221</v>
      </c>
      <c r="B94" s="127"/>
      <c r="C94" s="127"/>
      <c r="D94" s="127"/>
      <c r="E94" s="127"/>
      <c r="F94" s="127"/>
      <c r="G94" s="128"/>
      <c r="H94" s="127"/>
      <c r="I94" s="127"/>
      <c r="J94" s="127"/>
      <c r="K94" s="127"/>
      <c r="L94" s="127"/>
      <c r="M94" s="127"/>
      <c r="N94" s="128"/>
      <c r="O94" s="128"/>
      <c r="P94" s="128"/>
      <c r="Q94" s="128"/>
      <c r="R94" s="128"/>
      <c r="S94" s="128"/>
      <c r="T94" s="128"/>
      <c r="U94" s="8"/>
    </row>
    <row r="95" spans="1:21" ht="14.25" customHeight="1">
      <c r="A95" s="127" t="s">
        <v>222</v>
      </c>
      <c r="B95" s="127"/>
      <c r="C95" s="127"/>
      <c r="D95" s="127"/>
      <c r="E95" s="127"/>
      <c r="F95" s="127"/>
      <c r="G95" s="128"/>
      <c r="H95" s="127"/>
      <c r="I95" s="127"/>
      <c r="J95" s="127"/>
      <c r="K95" s="127"/>
      <c r="L95" s="127"/>
      <c r="M95" s="127"/>
      <c r="N95" s="128"/>
      <c r="O95" s="128"/>
      <c r="P95" s="128"/>
      <c r="Q95" s="128"/>
      <c r="R95" s="128"/>
      <c r="S95" s="128"/>
      <c r="T95" s="128"/>
      <c r="U95" s="8"/>
    </row>
    <row r="96" spans="1:21" ht="14.25" customHeight="1">
      <c r="A96" s="127" t="s">
        <v>223</v>
      </c>
      <c r="B96" s="127"/>
      <c r="C96" s="127"/>
      <c r="D96" s="127"/>
      <c r="E96" s="127"/>
      <c r="F96" s="127"/>
      <c r="G96" s="128"/>
      <c r="H96" s="127"/>
      <c r="I96" s="127"/>
      <c r="J96" s="127"/>
      <c r="K96" s="127"/>
      <c r="L96" s="127"/>
      <c r="M96" s="127"/>
      <c r="N96" s="128"/>
      <c r="O96" s="128"/>
      <c r="P96" s="128"/>
      <c r="Q96" s="128"/>
      <c r="R96" s="128"/>
      <c r="S96" s="128"/>
      <c r="T96" s="128"/>
      <c r="U96" s="8"/>
    </row>
    <row r="97" spans="1:21" ht="14.25" customHeight="1">
      <c r="A97" s="127"/>
      <c r="B97" s="127"/>
      <c r="C97" s="127"/>
      <c r="D97" s="127"/>
      <c r="E97" s="127"/>
      <c r="F97" s="127"/>
      <c r="G97" s="128"/>
      <c r="H97" s="127"/>
      <c r="I97" s="127"/>
      <c r="J97" s="127"/>
      <c r="K97" s="127"/>
      <c r="L97" s="127"/>
      <c r="M97" s="127"/>
      <c r="N97" s="128"/>
      <c r="O97" s="128"/>
      <c r="P97" s="128"/>
      <c r="Q97" s="128"/>
      <c r="R97" s="128"/>
      <c r="S97" s="128"/>
      <c r="T97" s="128"/>
      <c r="U97" s="8"/>
    </row>
    <row r="98" spans="7:21" ht="14.25" customHeight="1">
      <c r="G98" s="8"/>
      <c r="N98" s="8"/>
      <c r="O98" s="8"/>
      <c r="P98" s="8"/>
      <c r="Q98" s="8"/>
      <c r="R98" s="8"/>
      <c r="S98" s="8"/>
      <c r="T98" s="8"/>
      <c r="U98" s="8"/>
    </row>
    <row r="99" spans="7:21" ht="14.25" customHeight="1">
      <c r="G99" s="8"/>
      <c r="N99" s="8"/>
      <c r="O99" s="8"/>
      <c r="P99" s="8"/>
      <c r="Q99" s="8"/>
      <c r="R99" s="8"/>
      <c r="S99" s="8"/>
      <c r="T99" s="8"/>
      <c r="U99" s="8"/>
    </row>
    <row r="100" spans="7:21" ht="14.25" customHeight="1">
      <c r="G100" s="8"/>
      <c r="N100" s="8"/>
      <c r="O100" s="8"/>
      <c r="P100" s="8"/>
      <c r="Q100" s="8"/>
      <c r="R100" s="8"/>
      <c r="S100" s="8"/>
      <c r="T100" s="8"/>
      <c r="U100" s="8"/>
    </row>
    <row r="101" spans="7:21" ht="14.25" customHeight="1">
      <c r="G101" s="8"/>
      <c r="N101" s="8"/>
      <c r="O101" s="8"/>
      <c r="P101" s="8"/>
      <c r="Q101" s="8"/>
      <c r="R101" s="8"/>
      <c r="S101" s="8"/>
      <c r="T101" s="8"/>
      <c r="U101" s="8"/>
    </row>
    <row r="102" spans="7:21" ht="14.25" customHeight="1">
      <c r="G102" s="8"/>
      <c r="N102" s="8"/>
      <c r="O102" s="8"/>
      <c r="P102" s="8"/>
      <c r="Q102" s="8"/>
      <c r="R102" s="8"/>
      <c r="S102" s="8"/>
      <c r="T102" s="8"/>
      <c r="U102" s="8"/>
    </row>
    <row r="103" spans="7:21" ht="14.25" customHeight="1">
      <c r="G103" s="8"/>
      <c r="N103" s="8"/>
      <c r="O103" s="8"/>
      <c r="P103" s="8"/>
      <c r="Q103" s="8"/>
      <c r="R103" s="8"/>
      <c r="S103" s="8"/>
      <c r="T103" s="8"/>
      <c r="U103" s="8"/>
    </row>
    <row r="104" spans="7:21" ht="14.25" customHeight="1">
      <c r="G104" s="8"/>
      <c r="N104" s="8"/>
      <c r="O104" s="8"/>
      <c r="P104" s="8"/>
      <c r="Q104" s="8"/>
      <c r="R104" s="8"/>
      <c r="S104" s="8"/>
      <c r="T104" s="8"/>
      <c r="U104" s="8"/>
    </row>
    <row r="105" spans="7:21" ht="14.25" customHeight="1">
      <c r="G105" s="8"/>
      <c r="N105" s="8"/>
      <c r="O105" s="8"/>
      <c r="P105" s="8"/>
      <c r="Q105" s="8"/>
      <c r="R105" s="8"/>
      <c r="S105" s="8"/>
      <c r="T105" s="8"/>
      <c r="U105" s="8"/>
    </row>
    <row r="106" spans="7:21" ht="14.25" customHeight="1">
      <c r="G106" s="8"/>
      <c r="N106" s="8"/>
      <c r="O106" s="8"/>
      <c r="P106" s="8"/>
      <c r="Q106" s="8"/>
      <c r="R106" s="8"/>
      <c r="S106" s="8"/>
      <c r="T106" s="8"/>
      <c r="U106" s="8"/>
    </row>
    <row r="107" spans="7:21" ht="14.25" customHeight="1">
      <c r="G107" s="8"/>
      <c r="N107" s="8"/>
      <c r="O107" s="8"/>
      <c r="P107" s="8"/>
      <c r="Q107" s="8"/>
      <c r="R107" s="8"/>
      <c r="S107" s="8"/>
      <c r="T107" s="8"/>
      <c r="U107" s="8"/>
    </row>
    <row r="108" spans="7:21" ht="14.25" customHeight="1">
      <c r="G108" s="8"/>
      <c r="N108" s="8"/>
      <c r="O108" s="8"/>
      <c r="P108" s="8"/>
      <c r="Q108" s="8"/>
      <c r="R108" s="8"/>
      <c r="S108" s="8"/>
      <c r="T108" s="8"/>
      <c r="U108" s="8"/>
    </row>
    <row r="109" ht="14.25" customHeight="1">
      <c r="G109" s="8"/>
    </row>
    <row r="110" ht="14.25" customHeight="1">
      <c r="G110" s="8"/>
    </row>
    <row r="111" ht="14.25" customHeight="1">
      <c r="G111" s="8"/>
    </row>
    <row r="112" ht="14.25" customHeight="1">
      <c r="G112" s="8"/>
    </row>
    <row r="113" ht="14.25" customHeight="1">
      <c r="G113" s="8"/>
    </row>
    <row r="114" ht="14.25" customHeight="1">
      <c r="G114" s="8"/>
    </row>
    <row r="115" ht="14.25" customHeight="1">
      <c r="G115" s="8"/>
    </row>
    <row r="116" ht="14.25" customHeight="1">
      <c r="G116" s="8"/>
    </row>
    <row r="117" ht="14.25" customHeight="1">
      <c r="G117" s="8"/>
    </row>
    <row r="118" ht="14.25" customHeight="1">
      <c r="G118" s="8"/>
    </row>
    <row r="119" ht="14.25" customHeight="1">
      <c r="G119" s="8"/>
    </row>
    <row r="120" ht="14.25" customHeight="1">
      <c r="G120" s="8"/>
    </row>
    <row r="121" ht="14.25" customHeight="1">
      <c r="G121" s="8"/>
    </row>
  </sheetData>
  <sheetProtection/>
  <mergeCells count="35">
    <mergeCell ref="C1:D2"/>
    <mergeCell ref="C3:C6"/>
    <mergeCell ref="D3:D6"/>
    <mergeCell ref="O4:O6"/>
    <mergeCell ref="P4:P6"/>
    <mergeCell ref="J5:J6"/>
    <mergeCell ref="L3:L6"/>
    <mergeCell ref="M3:M6"/>
    <mergeCell ref="N4:N6"/>
    <mergeCell ref="H4:J4"/>
    <mergeCell ref="I5:I6"/>
    <mergeCell ref="G3:J3"/>
    <mergeCell ref="K3:K6"/>
    <mergeCell ref="H5:H6"/>
    <mergeCell ref="R4:R6"/>
    <mergeCell ref="G4:G6"/>
    <mergeCell ref="N1:U1"/>
    <mergeCell ref="R2:S2"/>
    <mergeCell ref="S4:S6"/>
    <mergeCell ref="T2:U2"/>
    <mergeCell ref="T4:T6"/>
    <mergeCell ref="Q4:Q6"/>
    <mergeCell ref="U4:U6"/>
    <mergeCell ref="N2:O2"/>
    <mergeCell ref="P2:Q2"/>
    <mergeCell ref="A89:F90"/>
    <mergeCell ref="G88:G93"/>
    <mergeCell ref="A91:F93"/>
    <mergeCell ref="A88:F88"/>
    <mergeCell ref="A8:B8"/>
    <mergeCell ref="E3:E6"/>
    <mergeCell ref="A1:A6"/>
    <mergeCell ref="B1:B6"/>
    <mergeCell ref="E1:M2"/>
    <mergeCell ref="F3:F6"/>
  </mergeCells>
  <printOptions/>
  <pageMargins left="0.7480314960629921" right="0.7480314960629921" top="0.984251968503937" bottom="0.984251968503937" header="0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Алексей Андреевич</cp:lastModifiedBy>
  <cp:lastPrinted>2019-05-31T03:37:21Z</cp:lastPrinted>
  <dcterms:created xsi:type="dcterms:W3CDTF">2011-05-05T04:03:53Z</dcterms:created>
  <dcterms:modified xsi:type="dcterms:W3CDTF">2019-07-15T00:19:15Z</dcterms:modified>
  <cp:category/>
  <cp:version/>
  <cp:contentType/>
  <cp:contentStatus/>
</cp:coreProperties>
</file>