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<sst xmlns="http://schemas.openxmlformats.org/spreadsheetml/2006/main" count="233" uniqueCount="216">
  <si>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</si>
  <si>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</si>
  <si>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</si>
  <si>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</si>
  <si>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</si>
  <si>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</si>
  <si>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</si>
  <si>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География</t>
  </si>
  <si>
    <t>Экология</t>
  </si>
  <si>
    <t>ОДП</t>
  </si>
  <si>
    <t>Математика</t>
  </si>
  <si>
    <t>Безопасность жизнедеятельности</t>
  </si>
  <si>
    <t>ОП.10</t>
  </si>
  <si>
    <t>Индекс</t>
  </si>
  <si>
    <t>Наименование циклов, разделов,
дисциплин, профессиональных модулей, МДК, практик</t>
  </si>
  <si>
    <t>Самостоятельная</t>
  </si>
  <si>
    <t>Всего</t>
  </si>
  <si>
    <t>ПП</t>
  </si>
  <si>
    <t>Профессиональный цикл</t>
  </si>
  <si>
    <t>Государственная итоговая аттестация</t>
  </si>
  <si>
    <t>ГИА</t>
  </si>
  <si>
    <t>Утверждаю</t>
  </si>
  <si>
    <t>директор</t>
  </si>
  <si>
    <t>4 37</t>
  </si>
  <si>
    <t xml:space="preserve">                                                                                               </t>
  </si>
  <si>
    <t>6 37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</si>
  <si>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</si>
  <si>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</si>
  <si>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</si>
  <si>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</si>
  <si>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</si>
  <si>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</si>
  <si>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</si>
  <si>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</si>
  <si>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</si>
  <si>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</si>
  <si>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</si>
  <si>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</si>
  <si>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</si>
  <si>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</si>
  <si>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</si>
  <si>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</si>
  <si>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</si>
  <si>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</si>
  <si>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</si>
  <si>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</si>
  <si>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 xml:space="preserve">2019-2023 учебный год
основной профессиональной образовательной программы среднего профессионального образования
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</si>
  <si>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</si>
  <si>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</si>
  <si>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</si>
  <si>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</si>
  <si>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</si>
  <si>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</si>
  <si>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</si>
  <si>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</si>
  <si>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</si>
  <si>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</si>
  <si>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</si>
  <si>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</si>
  <si>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</si>
  <si>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</si>
  <si>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</si>
  <si>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ОУД.09</t>
  </si>
  <si>
    <t>ОУД.10</t>
  </si>
  <si>
    <t>ОУД.11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</si>
  <si>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</si>
  <si>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</si>
  <si>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</si>
  <si>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</si>
  <si>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</si>
  <si>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</si>
  <si>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</si>
  <si>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</si>
  <si>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</si>
  <si>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</si>
  <si>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</si>
  <si>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</si>
  <si>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</si>
  <si>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</si>
  <si>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</si>
  <si>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</si>
  <si>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ЕН.02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</si>
  <si>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</si>
  <si>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</si>
  <si>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</si>
  <si>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</si>
  <si>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</si>
  <si>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</si>
  <si>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ОП.07</t>
  </si>
  <si>
    <t>ОП.08</t>
  </si>
  <si>
    <t>Информационные технологии в профессиональной деятельности</t>
  </si>
  <si>
    <t>ОП.09</t>
  </si>
  <si>
    <t>ОП.11</t>
  </si>
  <si>
    <t>ОП.12</t>
  </si>
  <si>
    <t>П.00</t>
  </si>
  <si>
    <t>ПМ.01</t>
  </si>
  <si>
    <t>МДК 02.01</t>
  </si>
  <si>
    <t>ПМ.03</t>
  </si>
  <si>
    <t>МДК 03.01</t>
  </si>
  <si>
    <t>МДК 04.01</t>
  </si>
  <si>
    <t>ПДП</t>
  </si>
  <si>
    <t>Преддипломная практика</t>
  </si>
  <si>
    <t>Всего часов</t>
  </si>
  <si>
    <t>Защита выпускной квалифицированной работы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</si>
  <si>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</si>
  <si>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</si>
  <si>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</si>
  <si>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</si>
  <si>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</si>
  <si>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</si>
  <si>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ОБЩЕОБРАЗОВАТЕЛЬНЫЕ ДИСЦИПЛИНЫ</t>
  </si>
  <si>
    <t>ОД .00</t>
  </si>
  <si>
    <t>Обществознание</t>
  </si>
  <si>
    <t>Естествознание</t>
  </si>
  <si>
    <t>Экономика</t>
  </si>
  <si>
    <t>Право</t>
  </si>
  <si>
    <t>ОУД.В</t>
  </si>
  <si>
    <t>ОГСЭ.06</t>
  </si>
  <si>
    <t>Экономика организации</t>
  </si>
  <si>
    <t>Статистика</t>
  </si>
  <si>
    <t>ОП.05.</t>
  </si>
  <si>
    <t>ОП.06</t>
  </si>
  <si>
    <t>Финансы, денежное обращение и кредит</t>
  </si>
  <si>
    <t>Налоги и налогообложение</t>
  </si>
  <si>
    <t>Основы бухгалтерского учета</t>
  </si>
  <si>
    <t xml:space="preserve">Аудит </t>
  </si>
  <si>
    <t>Программа 1С «8» Бухгалтерия предприятия</t>
  </si>
  <si>
    <t>ОП.14</t>
  </si>
  <si>
    <t>ОП.15</t>
  </si>
  <si>
    <t>Анализ финансово-хозяйственной деятельности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</si>
  <si>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</si>
  <si>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имущества организации</t>
  </si>
  <si>
    <t>Учебная практика по учету имущества организации</t>
  </si>
  <si>
    <t>УП.01.01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</si>
  <si>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</si>
  <si>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</si>
  <si>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</si>
  <si>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</si>
  <si>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 xml:space="preserve">Учебная практика </t>
  </si>
  <si>
    <t>МДК 02.02</t>
  </si>
  <si>
    <t>УП.ПМ.02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</si>
  <si>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</si>
  <si>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</si>
  <si>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МДК.03.02</t>
  </si>
  <si>
    <t>Организация учета бюджетных организаций</t>
  </si>
  <si>
    <t>Учебная практика по расчетам с бюджетом и внебюджетными фондами</t>
  </si>
  <si>
    <t>УП.ПМ 03</t>
  </si>
  <si>
    <t>ПМ.04</t>
  </si>
  <si>
    <t>Составление и использование бухгалтерской (финансовой) отчетности</t>
  </si>
  <si>
    <t>Технология составления бухгалтерской отчетности</t>
  </si>
  <si>
    <t>Основы анализа бухгалтерской отчетности</t>
  </si>
  <si>
    <t>МДК 04.02</t>
  </si>
  <si>
    <t>УП ПМ.04</t>
  </si>
  <si>
    <t>Учебная практика по анализу бухгалтерской отчетности организации</t>
  </si>
  <si>
    <t>Выполнение работ по одной или нескольким профессиям, рабочих, должностям служащих</t>
  </si>
  <si>
    <t>Выполнение работ по профессии кассир</t>
  </si>
  <si>
    <t>Учебная практика по профессии кассир</t>
  </si>
  <si>
    <t>Производственная практика по профилю специальности</t>
  </si>
  <si>
    <t>Подготовка выпускной квалифицированной работы</t>
  </si>
  <si>
    <t>ГИА.01</t>
  </si>
  <si>
    <t>ГИА.02</t>
  </si>
  <si>
    <t>ГИП.02</t>
  </si>
  <si>
    <t>дисциплин и МДК</t>
  </si>
  <si>
    <t>учебной практики</t>
  </si>
  <si>
    <t>производственной практики</t>
  </si>
  <si>
    <t>зачетов</t>
  </si>
  <si>
    <t>Примечание:  промежуточная аттестация по общеобразовательным дисциплинам: консультации за счет времени , отводимого на учебные дисциплины; экзамены и подготовка к ним за счет специально отведенного времени 72часа.</t>
  </si>
  <si>
    <t>Экзамены, дифференцированные зачеты, консультации дисциплин циклов ОГСЭ; ЕН профессиональных модулей, за счет времени отводимого на учебные дисциплины.</t>
  </si>
  <si>
    <t xml:space="preserve">Распределение обязательной нагрузки по курсам и семестрам 
(час семестр)
</t>
  </si>
  <si>
    <t>Формы промежуточной аттестации                           ( по семестрам)</t>
  </si>
  <si>
    <t>Дифференцированные зачеты</t>
  </si>
  <si>
    <t>Экзамен</t>
  </si>
  <si>
    <t>Всего  учебных занятий</t>
  </si>
  <si>
    <t>теоретическое обучение</t>
  </si>
  <si>
    <t xml:space="preserve">Курсовых работ. (проектов) </t>
  </si>
  <si>
    <t>по практике производственной и учебной</t>
  </si>
  <si>
    <t>Профессиональная подготовка</t>
  </si>
  <si>
    <t>3-6</t>
  </si>
  <si>
    <t>Консультация не более 4 часа на одного студента в год</t>
  </si>
  <si>
    <t xml:space="preserve"> «Экономика и бухгалтерский учет (по отраслям)» </t>
  </si>
  <si>
    <t>38.02.01</t>
  </si>
  <si>
    <t>бухгалтер</t>
  </si>
  <si>
    <t>2 г 10м</t>
  </si>
  <si>
    <t>Учебная нагрузка обучающихся (час)</t>
  </si>
  <si>
    <t>Объём образовательной нагрузки</t>
  </si>
  <si>
    <t>Нагрузка во взаимодействии с преподавателями</t>
  </si>
  <si>
    <t>в том числе по учебным дисциплинам и МДК:</t>
  </si>
  <si>
    <t xml:space="preserve"> Лаб. Занятия Пр. занятия</t>
  </si>
  <si>
    <t>Призводственная практика по профилю специальности</t>
  </si>
  <si>
    <t>ЕН.01</t>
  </si>
  <si>
    <t>Иностранный язык в профессиональной деятельности</t>
  </si>
  <si>
    <t>Психология общения</t>
  </si>
  <si>
    <t>Документационное обеспечение управления</t>
  </si>
  <si>
    <t>Менеджмент</t>
  </si>
  <si>
    <t>ПОПД</t>
  </si>
  <si>
    <t>Основы предпринимательской деятельности</t>
  </si>
  <si>
    <t>Демонстрационный экзамен</t>
  </si>
  <si>
    <t>МДК01.01</t>
  </si>
  <si>
    <t>24  недели</t>
  </si>
  <si>
    <t>24 неделя</t>
  </si>
  <si>
    <t xml:space="preserve">Государственная аттестация:                                                  Выполнение дипломной работы   4 недели -  с 20.05 по 15.06.2024г.
 Защита дипломн0й работы 1 неделя - с 24.06 по 29.06 2024г
</t>
  </si>
  <si>
    <t>Демонстрационный экзамен:                                                                   1неделя с 17.06 по 22.06.2024г</t>
  </si>
  <si>
    <t>24 недели</t>
  </si>
  <si>
    <t>ПА</t>
  </si>
  <si>
    <t>Промежуточная аттестация</t>
  </si>
  <si>
    <t>МП.05</t>
  </si>
  <si>
    <t>МДК.05.01</t>
  </si>
  <si>
    <t>УП.ПМ.05</t>
  </si>
  <si>
    <t>Финансовая грамотность</t>
  </si>
  <si>
    <t>4</t>
  </si>
  <si>
    <t xml:space="preserve">Учебный план </t>
  </si>
  <si>
    <t xml:space="preserve">Областного государственного профессионального образовательного бюджетного учреждения </t>
  </si>
  <si>
    <t>"Сельскохозяйственный техникум"</t>
  </si>
  <si>
    <t>2021-2024 учебные года</t>
  </si>
  <si>
    <t>по специальности 38.02.01 "Экономика и бухгалтерский учет (по отраслям)"</t>
  </si>
  <si>
    <t>Консультации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</si>
</sst>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#,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2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3" fillId="33" borderId="0" xfId="54" applyFont="1" applyFill="1" applyBorder="1" applyAlignment="1" applyProtection="1">
      <alignment horizontal="left" vertical="center"/>
      <protection locked="0"/>
    </xf>
    <xf numFmtId="0" fontId="3" fillId="33" borderId="0" xfId="54" applyFont="1" applyFill="1" applyBorder="1" applyAlignment="1" applyProtection="1">
      <alignment horizontal="left" vertical="top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4" borderId="11" xfId="54" applyFill="1" applyBorder="1">
      <alignment/>
      <protection/>
    </xf>
    <xf numFmtId="0" fontId="0" fillId="34" borderId="11" xfId="54" applyFont="1" applyFill="1" applyBorder="1" applyAlignment="1" applyProtection="1">
      <alignment horizontal="center" vertical="center" textRotation="90"/>
      <protection locked="0"/>
    </xf>
    <xf numFmtId="0" fontId="0" fillId="4" borderId="11" xfId="54" applyFill="1" applyBorder="1" applyAlignment="1">
      <alignment horizontal="center" vertical="center" textRotation="90"/>
      <protection/>
    </xf>
    <xf numFmtId="0" fontId="0" fillId="34" borderId="10" xfId="54" applyFont="1" applyFill="1" applyBorder="1" applyAlignment="1" applyProtection="1">
      <alignment horizontal="center" vertical="center"/>
      <protection locked="0"/>
    </xf>
    <xf numFmtId="0" fontId="0" fillId="34" borderId="11" xfId="54" applyFont="1" applyFill="1" applyBorder="1" applyAlignment="1" applyProtection="1">
      <alignment horizontal="center" vertical="center"/>
      <protection locked="0"/>
    </xf>
    <xf numFmtId="0" fontId="0" fillId="4" borderId="0" xfId="54" applyFill="1">
      <alignment/>
      <protection/>
    </xf>
    <xf numFmtId="0" fontId="0" fillId="9" borderId="0" xfId="54" applyFill="1">
      <alignment/>
      <protection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12" fillId="35" borderId="11" xfId="54" applyFont="1" applyFill="1" applyBorder="1" applyAlignment="1">
      <alignment horizontal="center" vertical="center"/>
      <protection/>
    </xf>
    <xf numFmtId="16" fontId="15" fillId="35" borderId="11" xfId="0" applyNumberFormat="1" applyFont="1" applyFill="1" applyBorder="1" applyAlignment="1">
      <alignment/>
    </xf>
    <xf numFmtId="0" fontId="12" fillId="36" borderId="12" xfId="54" applyNumberFormat="1" applyFont="1" applyFill="1" applyBorder="1" applyAlignment="1">
      <alignment vertical="center" wrapText="1"/>
      <protection/>
    </xf>
    <xf numFmtId="0" fontId="12" fillId="36" borderId="12" xfId="54" applyNumberFormat="1" applyFont="1" applyFill="1" applyBorder="1" applyAlignment="1">
      <alignment horizontal="center" vertical="center"/>
      <protection/>
    </xf>
    <xf numFmtId="0" fontId="12" fillId="36" borderId="12" xfId="54" applyNumberFormat="1" applyFont="1" applyFill="1" applyBorder="1" applyAlignment="1">
      <alignment vertical="center"/>
      <protection/>
    </xf>
    <xf numFmtId="0" fontId="12" fillId="36" borderId="12" xfId="54" applyNumberFormat="1" applyFont="1" applyFill="1" applyBorder="1" applyAlignment="1">
      <alignment horizontal="center" vertical="center" wrapText="1"/>
      <protection/>
    </xf>
    <xf numFmtId="0" fontId="12" fillId="36" borderId="11" xfId="54" applyNumberFormat="1" applyFont="1" applyFill="1" applyBorder="1" applyAlignment="1">
      <alignment horizontal="center" vertical="center" wrapText="1"/>
      <protection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11" fillId="36" borderId="11" xfId="54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>
      <alignment/>
      <protection/>
    </xf>
    <xf numFmtId="0" fontId="14" fillId="9" borderId="0" xfId="54" applyFont="1" applyFill="1">
      <alignment/>
      <protection/>
    </xf>
    <xf numFmtId="0" fontId="14" fillId="4" borderId="0" xfId="54" applyFont="1" applyFill="1">
      <alignment/>
      <protection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11" fillId="36" borderId="14" xfId="54" applyNumberFormat="1" applyFont="1" applyFill="1" applyBorder="1" applyAlignment="1">
      <alignment vertical="center"/>
      <protection/>
    </xf>
    <xf numFmtId="0" fontId="0" fillId="33" borderId="15" xfId="54" applyFont="1" applyFill="1" applyBorder="1" applyAlignment="1" applyProtection="1">
      <alignment horizontal="center" vertical="center"/>
      <protection locked="0"/>
    </xf>
    <xf numFmtId="0" fontId="12" fillId="36" borderId="16" xfId="54" applyNumberFormat="1" applyFont="1" applyFill="1" applyBorder="1" applyAlignment="1">
      <alignment vertical="center" wrapText="1"/>
      <protection/>
    </xf>
    <xf numFmtId="0" fontId="11" fillId="36" borderId="11" xfId="54" applyNumberFormat="1" applyFont="1" applyFill="1" applyBorder="1" applyAlignment="1">
      <alignment vertical="center"/>
      <protection/>
    </xf>
    <xf numFmtId="0" fontId="14" fillId="0" borderId="11" xfId="54" applyFont="1" applyBorder="1">
      <alignment/>
      <protection/>
    </xf>
    <xf numFmtId="0" fontId="0" fillId="0" borderId="11" xfId="54" applyBorder="1">
      <alignment/>
      <protection/>
    </xf>
    <xf numFmtId="0" fontId="12" fillId="37" borderId="11" xfId="54" applyNumberFormat="1" applyFont="1" applyFill="1" applyBorder="1" applyAlignment="1" applyProtection="1">
      <alignment horizontal="center" vertical="center"/>
      <protection locked="0"/>
    </xf>
    <xf numFmtId="0" fontId="11" fillId="38" borderId="17" xfId="54" applyNumberFormat="1" applyFont="1" applyFill="1" applyBorder="1" applyAlignment="1" applyProtection="1">
      <alignment horizontal="center" vertical="center"/>
      <protection locked="0"/>
    </xf>
    <xf numFmtId="0" fontId="11" fillId="38" borderId="11" xfId="54" applyNumberFormat="1" applyFont="1" applyFill="1" applyBorder="1" applyAlignment="1" applyProtection="1">
      <alignment horizontal="center" vertical="center"/>
      <protection locked="0"/>
    </xf>
    <xf numFmtId="0" fontId="12" fillId="38" borderId="18" xfId="54" applyNumberFormat="1" applyFont="1" applyFill="1" applyBorder="1" applyAlignment="1" applyProtection="1">
      <alignment horizontal="center" vertical="center"/>
      <protection locked="0"/>
    </xf>
    <xf numFmtId="0" fontId="11" fillId="35" borderId="0" xfId="54" applyFont="1" applyFill="1">
      <alignment/>
      <protection/>
    </xf>
    <xf numFmtId="0" fontId="12" fillId="39" borderId="11" xfId="54" applyNumberFormat="1" applyFont="1" applyFill="1" applyBorder="1" applyAlignment="1" applyProtection="1">
      <alignment horizontal="center" vertical="center"/>
      <protection locked="0"/>
    </xf>
    <xf numFmtId="0" fontId="12" fillId="39" borderId="11" xfId="54" applyNumberFormat="1" applyFont="1" applyFill="1" applyBorder="1" applyAlignment="1">
      <alignment horizontal="left" vertical="center" wrapText="1"/>
      <protection/>
    </xf>
    <xf numFmtId="0" fontId="11" fillId="39" borderId="17" xfId="54" applyNumberFormat="1" applyFont="1" applyFill="1" applyBorder="1" applyAlignment="1" applyProtection="1">
      <alignment horizontal="center" vertical="center"/>
      <protection locked="0"/>
    </xf>
    <xf numFmtId="0" fontId="11" fillId="39" borderId="11" xfId="54" applyNumberFormat="1" applyFont="1" applyFill="1" applyBorder="1" applyAlignment="1" applyProtection="1">
      <alignment horizontal="center" vertical="center"/>
      <protection locked="0"/>
    </xf>
    <xf numFmtId="0" fontId="12" fillId="39" borderId="18" xfId="54" applyNumberFormat="1" applyFont="1" applyFill="1" applyBorder="1" applyAlignment="1" applyProtection="1">
      <alignment horizontal="center" vertical="center"/>
      <protection locked="0"/>
    </xf>
    <xf numFmtId="0" fontId="11" fillId="7" borderId="11" xfId="54" applyFont="1" applyFill="1" applyBorder="1" applyAlignment="1">
      <alignment horizontal="center" vertical="center"/>
      <protection/>
    </xf>
    <xf numFmtId="0" fontId="11" fillId="37" borderId="11" xfId="54" applyNumberFormat="1" applyFont="1" applyFill="1" applyBorder="1" applyAlignment="1" applyProtection="1">
      <alignment horizontal="center" vertical="center"/>
      <protection locked="0"/>
    </xf>
    <xf numFmtId="0" fontId="12" fillId="37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37" borderId="17" xfId="54" applyNumberFormat="1" applyFont="1" applyFill="1" applyBorder="1" applyAlignment="1" applyProtection="1">
      <alignment horizontal="center" vertical="center"/>
      <protection locked="0"/>
    </xf>
    <xf numFmtId="0" fontId="12" fillId="37" borderId="18" xfId="54" applyNumberFormat="1" applyFont="1" applyFill="1" applyBorder="1" applyAlignment="1" applyProtection="1">
      <alignment horizontal="center" vertical="center"/>
      <protection locked="0"/>
    </xf>
    <xf numFmtId="0" fontId="12" fillId="12" borderId="11" xfId="54" applyFont="1" applyFill="1" applyBorder="1" applyAlignment="1">
      <alignment horizontal="center" vertical="center"/>
      <protection/>
    </xf>
    <xf numFmtId="0" fontId="11" fillId="36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36" borderId="17" xfId="54" applyNumberFormat="1" applyFont="1" applyFill="1" applyBorder="1" applyAlignment="1" applyProtection="1">
      <alignment horizontal="center" vertical="center"/>
      <protection locked="0"/>
    </xf>
    <xf numFmtId="0" fontId="11" fillId="36" borderId="18" xfId="54" applyNumberFormat="1" applyFont="1" applyFill="1" applyBorder="1" applyAlignment="1">
      <alignment horizontal="center" vertical="center"/>
      <protection/>
    </xf>
    <xf numFmtId="0" fontId="12" fillId="40" borderId="11" xfId="54" applyNumberFormat="1" applyFont="1" applyFill="1" applyBorder="1" applyAlignment="1">
      <alignment horizontal="center" vertical="center"/>
      <protection/>
    </xf>
    <xf numFmtId="0" fontId="11" fillId="36" borderId="11" xfId="54" applyNumberFormat="1" applyFont="1" applyFill="1" applyBorder="1" applyAlignment="1">
      <alignment horizontal="center" vertical="center"/>
      <protection/>
    </xf>
    <xf numFmtId="0" fontId="12" fillId="40" borderId="11" xfId="54" applyNumberFormat="1" applyFont="1" applyFill="1" applyBorder="1" applyAlignment="1" applyProtection="1">
      <alignment horizontal="center" vertical="center"/>
      <protection locked="0"/>
    </xf>
    <xf numFmtId="0" fontId="12" fillId="9" borderId="11" xfId="54" applyFont="1" applyFill="1" applyBorder="1" applyAlignment="1">
      <alignment horizontal="center" vertical="center"/>
      <protection/>
    </xf>
    <xf numFmtId="0" fontId="11" fillId="40" borderId="11" xfId="54" applyNumberFormat="1" applyFont="1" applyFill="1" applyBorder="1" applyAlignment="1">
      <alignment horizontal="center" vertical="center"/>
      <protection/>
    </xf>
    <xf numFmtId="0" fontId="11" fillId="40" borderId="11" xfId="54" applyNumberFormat="1" applyFont="1" applyFill="1" applyBorder="1" applyAlignment="1" applyProtection="1">
      <alignment horizontal="center" vertical="center"/>
      <protection locked="0"/>
    </xf>
    <xf numFmtId="0" fontId="11" fillId="9" borderId="11" xfId="54" applyFont="1" applyFill="1" applyBorder="1" applyAlignment="1">
      <alignment horizontal="center" vertical="center"/>
      <protection/>
    </xf>
    <xf numFmtId="0" fontId="11" fillId="41" borderId="18" xfId="54" applyNumberFormat="1" applyFont="1" applyFill="1" applyBorder="1" applyAlignment="1">
      <alignment horizontal="center" vertical="center"/>
      <protection/>
    </xf>
    <xf numFmtId="0" fontId="11" fillId="41" borderId="11" xfId="54" applyNumberFormat="1" applyFont="1" applyFill="1" applyBorder="1" applyAlignment="1">
      <alignment horizontal="center" vertical="center"/>
      <protection/>
    </xf>
    <xf numFmtId="0" fontId="11" fillId="9" borderId="11" xfId="54" applyFont="1" applyFill="1" applyBorder="1">
      <alignment/>
      <protection/>
    </xf>
    <xf numFmtId="0" fontId="12" fillId="42" borderId="11" xfId="54" applyNumberFormat="1" applyFont="1" applyFill="1" applyBorder="1" applyAlignment="1" applyProtection="1">
      <alignment horizontal="center" vertical="center"/>
      <protection locked="0"/>
    </xf>
    <xf numFmtId="0" fontId="12" fillId="42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42" borderId="17" xfId="54" applyNumberFormat="1" applyFont="1" applyFill="1" applyBorder="1" applyAlignment="1" applyProtection="1">
      <alignment horizontal="center" vertical="center"/>
      <protection locked="0"/>
    </xf>
    <xf numFmtId="0" fontId="11" fillId="42" borderId="11" xfId="54" applyNumberFormat="1" applyFont="1" applyFill="1" applyBorder="1" applyAlignment="1" applyProtection="1">
      <alignment horizontal="center" vertical="center"/>
      <protection locked="0"/>
    </xf>
    <xf numFmtId="0" fontId="12" fillId="42" borderId="18" xfId="54" applyNumberFormat="1" applyFont="1" applyFill="1" applyBorder="1" applyAlignment="1" applyProtection="1">
      <alignment horizontal="center" vertical="center"/>
      <protection locked="0"/>
    </xf>
    <xf numFmtId="0" fontId="12" fillId="6" borderId="11" xfId="54" applyFont="1" applyFill="1" applyBorder="1" applyAlignment="1">
      <alignment vertical="center"/>
      <protection/>
    </xf>
    <xf numFmtId="0" fontId="11" fillId="40" borderId="10" xfId="54" applyNumberFormat="1" applyFont="1" applyFill="1" applyBorder="1" applyAlignment="1" applyProtection="1">
      <alignment horizontal="center" vertical="center"/>
      <protection locked="0"/>
    </xf>
    <xf numFmtId="0" fontId="11" fillId="40" borderId="10" xfId="54" applyNumberFormat="1" applyFont="1" applyFill="1" applyBorder="1" applyAlignment="1">
      <alignment horizontal="center" vertical="center"/>
      <protection/>
    </xf>
    <xf numFmtId="0" fontId="12" fillId="39" borderId="11" xfId="54" applyNumberFormat="1" applyFont="1" applyFill="1" applyBorder="1" applyAlignment="1" applyProtection="1">
      <alignment horizontal="left" vertical="center" wrapText="1"/>
      <protection locked="0"/>
    </xf>
    <xf numFmtId="0" fontId="12" fillId="39" borderId="17" xfId="54" applyNumberFormat="1" applyFont="1" applyFill="1" applyBorder="1" applyAlignment="1" applyProtection="1">
      <alignment horizontal="center" vertical="center"/>
      <protection locked="0"/>
    </xf>
    <xf numFmtId="0" fontId="12" fillId="39" borderId="18" xfId="54" applyNumberFormat="1" applyFont="1" applyFill="1" applyBorder="1" applyAlignment="1">
      <alignment horizontal="center" vertical="center"/>
      <protection/>
    </xf>
    <xf numFmtId="0" fontId="12" fillId="39" borderId="11" xfId="54" applyNumberFormat="1" applyFont="1" applyFill="1" applyBorder="1" applyAlignment="1">
      <alignment horizontal="center" vertical="center"/>
      <protection/>
    </xf>
    <xf numFmtId="0" fontId="12" fillId="39" borderId="12" xfId="54" applyNumberFormat="1" applyFont="1" applyFill="1" applyBorder="1" applyAlignment="1">
      <alignment horizontal="center" vertical="center"/>
      <protection/>
    </xf>
    <xf numFmtId="0" fontId="12" fillId="39" borderId="12" xfId="54" applyNumberFormat="1" applyFont="1" applyFill="1" applyBorder="1" applyAlignment="1" applyProtection="1">
      <alignment horizontal="center" vertical="center"/>
      <protection locked="0"/>
    </xf>
    <xf numFmtId="0" fontId="12" fillId="7" borderId="11" xfId="54" applyFont="1" applyFill="1" applyBorder="1" applyAlignment="1">
      <alignment horizontal="center" vertical="center"/>
      <protection/>
    </xf>
    <xf numFmtId="0" fontId="11" fillId="41" borderId="11" xfId="54" applyNumberFormat="1" applyFont="1" applyFill="1" applyBorder="1" applyAlignment="1" applyProtection="1">
      <alignment horizontal="center" vertical="center"/>
      <protection locked="0"/>
    </xf>
    <xf numFmtId="49" fontId="11" fillId="36" borderId="17" xfId="54" applyNumberFormat="1" applyFont="1" applyFill="1" applyBorder="1" applyAlignment="1" applyProtection="1">
      <alignment horizontal="center" vertical="center"/>
      <protection locked="0"/>
    </xf>
    <xf numFmtId="0" fontId="11" fillId="35" borderId="11" xfId="54" applyFont="1" applyFill="1" applyBorder="1" applyAlignment="1">
      <alignment horizontal="center" vertical="center"/>
      <protection/>
    </xf>
    <xf numFmtId="0" fontId="12" fillId="37" borderId="17" xfId="54" applyNumberFormat="1" applyFont="1" applyFill="1" applyBorder="1" applyAlignment="1" applyProtection="1">
      <alignment horizontal="center" vertical="center"/>
      <protection locked="0"/>
    </xf>
    <xf numFmtId="0" fontId="12" fillId="37" borderId="18" xfId="54" applyNumberFormat="1" applyFont="1" applyFill="1" applyBorder="1" applyAlignment="1">
      <alignment horizontal="center" vertical="center"/>
      <protection/>
    </xf>
    <xf numFmtId="0" fontId="12" fillId="37" borderId="11" xfId="54" applyNumberFormat="1" applyFont="1" applyFill="1" applyBorder="1" applyAlignment="1">
      <alignment horizontal="center" vertical="center"/>
      <protection/>
    </xf>
    <xf numFmtId="0" fontId="12" fillId="37" borderId="11" xfId="54" applyFont="1" applyFill="1" applyBorder="1" applyAlignment="1">
      <alignment horizontal="center" vertical="center"/>
      <protection/>
    </xf>
    <xf numFmtId="0" fontId="12" fillId="37" borderId="11" xfId="54" applyFont="1" applyFill="1" applyBorder="1" applyAlignment="1">
      <alignment horizontal="left" vertical="center" wrapText="1"/>
      <protection/>
    </xf>
    <xf numFmtId="0" fontId="12" fillId="37" borderId="17" xfId="54" applyFont="1" applyFill="1" applyBorder="1" applyAlignment="1">
      <alignment horizontal="center" vertical="center"/>
      <protection/>
    </xf>
    <xf numFmtId="0" fontId="12" fillId="37" borderId="18" xfId="54" applyFont="1" applyFill="1" applyBorder="1" applyAlignment="1">
      <alignment horizontal="center" vertical="center"/>
      <protection/>
    </xf>
    <xf numFmtId="0" fontId="12" fillId="35" borderId="0" xfId="54" applyFont="1" applyFill="1">
      <alignment/>
      <protection/>
    </xf>
    <xf numFmtId="0" fontId="11" fillId="36" borderId="11" xfId="54" applyFont="1" applyFill="1" applyBorder="1" applyAlignment="1">
      <alignment horizontal="center" vertical="center"/>
      <protection/>
    </xf>
    <xf numFmtId="0" fontId="11" fillId="36" borderId="11" xfId="54" applyFont="1" applyFill="1" applyBorder="1" applyAlignment="1">
      <alignment horizontal="left" vertical="center" wrapText="1"/>
      <protection/>
    </xf>
    <xf numFmtId="0" fontId="11" fillId="36" borderId="17" xfId="54" applyFont="1" applyFill="1" applyBorder="1" applyAlignment="1">
      <alignment horizontal="center" vertical="center"/>
      <protection/>
    </xf>
    <xf numFmtId="0" fontId="12" fillId="36" borderId="18" xfId="54" applyFont="1" applyFill="1" applyBorder="1" applyAlignment="1">
      <alignment horizontal="center" vertical="center"/>
      <protection/>
    </xf>
    <xf numFmtId="0" fontId="12" fillId="36" borderId="11" xfId="54" applyFont="1" applyFill="1" applyBorder="1" applyAlignment="1">
      <alignment horizontal="center" vertical="center"/>
      <protection/>
    </xf>
    <xf numFmtId="0" fontId="12" fillId="40" borderId="11" xfId="54" applyFont="1" applyFill="1" applyBorder="1" applyAlignment="1">
      <alignment horizontal="center" vertical="center"/>
      <protection/>
    </xf>
    <xf numFmtId="0" fontId="11" fillId="40" borderId="11" xfId="54" applyFont="1" applyFill="1" applyBorder="1" applyAlignment="1">
      <alignment horizontal="center" vertical="center"/>
      <protection/>
    </xf>
    <xf numFmtId="0" fontId="11" fillId="36" borderId="18" xfId="54" applyFont="1" applyFill="1" applyBorder="1" applyAlignment="1">
      <alignment horizontal="center" vertical="center"/>
      <protection/>
    </xf>
    <xf numFmtId="0" fontId="12" fillId="36" borderId="11" xfId="54" applyFont="1" applyFill="1" applyBorder="1" applyAlignment="1">
      <alignment horizontal="left" vertical="center" wrapText="1"/>
      <protection/>
    </xf>
    <xf numFmtId="0" fontId="11" fillId="37" borderId="17" xfId="54" applyFont="1" applyFill="1" applyBorder="1" applyAlignment="1">
      <alignment horizontal="center" vertical="center"/>
      <protection/>
    </xf>
    <xf numFmtId="0" fontId="11" fillId="37" borderId="11" xfId="54" applyFont="1" applyFill="1" applyBorder="1" applyAlignment="1">
      <alignment horizontal="center" vertical="center"/>
      <protection/>
    </xf>
    <xf numFmtId="0" fontId="12" fillId="43" borderId="11" xfId="54" applyFont="1" applyFill="1" applyBorder="1" applyAlignment="1">
      <alignment horizontal="center" vertical="center"/>
      <protection/>
    </xf>
    <xf numFmtId="0" fontId="12" fillId="43" borderId="11" xfId="54" applyFont="1" applyFill="1" applyBorder="1" applyAlignment="1">
      <alignment horizontal="left" vertical="center" wrapText="1"/>
      <protection/>
    </xf>
    <xf numFmtId="0" fontId="11" fillId="43" borderId="17" xfId="54" applyFont="1" applyFill="1" applyBorder="1" applyAlignment="1">
      <alignment horizontal="center" vertical="center"/>
      <protection/>
    </xf>
    <xf numFmtId="0" fontId="11" fillId="43" borderId="11" xfId="54" applyFont="1" applyFill="1" applyBorder="1" applyAlignment="1">
      <alignment horizontal="center" vertical="center"/>
      <protection/>
    </xf>
    <xf numFmtId="0" fontId="12" fillId="43" borderId="18" xfId="54" applyFont="1" applyFill="1" applyBorder="1" applyAlignment="1">
      <alignment horizontal="center" vertical="center"/>
      <protection/>
    </xf>
    <xf numFmtId="0" fontId="12" fillId="36" borderId="17" xfId="54" applyFont="1" applyFill="1" applyBorder="1" applyAlignment="1">
      <alignment horizontal="center" vertical="center"/>
      <protection/>
    </xf>
    <xf numFmtId="0" fontId="11" fillId="35" borderId="11" xfId="54" applyFont="1" applyFill="1" applyBorder="1">
      <alignment/>
      <protection/>
    </xf>
    <xf numFmtId="0" fontId="12" fillId="43" borderId="17" xfId="54" applyFont="1" applyFill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11" fillId="36" borderId="12" xfId="54" applyNumberFormat="1" applyFont="1" applyFill="1" applyBorder="1" applyAlignment="1">
      <alignment vertical="center" wrapText="1"/>
      <protection/>
    </xf>
    <xf numFmtId="0" fontId="11" fillId="36" borderId="14" xfId="54" applyNumberFormat="1" applyFont="1" applyFill="1" applyBorder="1" applyAlignment="1">
      <alignment horizontal="center" vertical="center"/>
      <protection/>
    </xf>
    <xf numFmtId="0" fontId="11" fillId="36" borderId="16" xfId="54" applyNumberFormat="1" applyFont="1" applyFill="1" applyBorder="1" applyAlignment="1">
      <alignment horizontal="center" vertical="center" wrapText="1"/>
      <protection/>
    </xf>
    <xf numFmtId="0" fontId="11" fillId="36" borderId="12" xfId="54" applyNumberFormat="1" applyFont="1" applyFill="1" applyBorder="1" applyAlignment="1">
      <alignment horizontal="center" vertical="center" wrapText="1"/>
      <protection/>
    </xf>
    <xf numFmtId="0" fontId="11" fillId="40" borderId="12" xfId="54" applyNumberFormat="1" applyFont="1" applyFill="1" applyBorder="1" applyAlignment="1">
      <alignment horizontal="center" vertical="center"/>
      <protection/>
    </xf>
    <xf numFmtId="0" fontId="11" fillId="36" borderId="12" xfId="54" applyNumberFormat="1" applyFont="1" applyFill="1" applyBorder="1" applyAlignment="1">
      <alignment horizontal="center" vertical="center"/>
      <protection/>
    </xf>
    <xf numFmtId="0" fontId="11" fillId="36" borderId="12" xfId="54" applyNumberFormat="1" applyFont="1" applyFill="1" applyBorder="1" applyAlignment="1">
      <alignment vertical="center"/>
      <protection/>
    </xf>
    <xf numFmtId="0" fontId="11" fillId="40" borderId="12" xfId="54" applyNumberFormat="1" applyFont="1" applyFill="1" applyBorder="1" applyAlignment="1">
      <alignment horizontal="center" vertical="center" wrapText="1"/>
      <protection/>
    </xf>
    <xf numFmtId="0" fontId="11" fillId="40" borderId="11" xfId="54" applyNumberFormat="1" applyFont="1" applyFill="1" applyBorder="1" applyAlignment="1">
      <alignment horizontal="center" vertical="center" wrapText="1"/>
      <protection/>
    </xf>
    <xf numFmtId="16" fontId="15" fillId="35" borderId="0" xfId="0" applyNumberFormat="1" applyFont="1" applyFill="1" applyAlignment="1">
      <alignment/>
    </xf>
    <xf numFmtId="0" fontId="12" fillId="43" borderId="11" xfId="54" applyNumberFormat="1" applyFont="1" applyFill="1" applyBorder="1" applyAlignment="1">
      <alignment horizontal="center" vertical="center"/>
      <protection/>
    </xf>
    <xf numFmtId="0" fontId="12" fillId="43" borderId="11" xfId="54" applyNumberFormat="1" applyFont="1" applyFill="1" applyBorder="1" applyAlignment="1">
      <alignment vertical="center" wrapText="1"/>
      <protection/>
    </xf>
    <xf numFmtId="0" fontId="11" fillId="43" borderId="17" xfId="54" applyNumberFormat="1" applyFont="1" applyFill="1" applyBorder="1" applyAlignment="1">
      <alignment vertical="center"/>
      <protection/>
    </xf>
    <xf numFmtId="0" fontId="11" fillId="43" borderId="11" xfId="54" applyNumberFormat="1" applyFont="1" applyFill="1" applyBorder="1" applyAlignment="1">
      <alignment vertical="center"/>
      <protection/>
    </xf>
    <xf numFmtId="0" fontId="11" fillId="43" borderId="18" xfId="54" applyNumberFormat="1" applyFont="1" applyFill="1" applyBorder="1" applyAlignment="1">
      <alignment vertical="center" wrapText="1"/>
      <protection/>
    </xf>
    <xf numFmtId="0" fontId="12" fillId="36" borderId="16" xfId="54" applyNumberFormat="1" applyFont="1" applyFill="1" applyBorder="1" applyAlignment="1">
      <alignment horizontal="center" vertical="center" wrapText="1"/>
      <protection/>
    </xf>
    <xf numFmtId="0" fontId="12" fillId="40" borderId="12" xfId="54" applyNumberFormat="1" applyFont="1" applyFill="1" applyBorder="1" applyAlignment="1">
      <alignment horizontal="center" vertical="center"/>
      <protection/>
    </xf>
    <xf numFmtId="16" fontId="11" fillId="36" borderId="11" xfId="54" applyNumberFormat="1" applyFont="1" applyFill="1" applyBorder="1" applyAlignment="1">
      <alignment horizontal="center" vertical="center" wrapText="1"/>
      <protection/>
    </xf>
    <xf numFmtId="0" fontId="12" fillId="36" borderId="14" xfId="54" applyNumberFormat="1" applyFont="1" applyFill="1" applyBorder="1" applyAlignment="1">
      <alignment horizontal="center" vertical="center"/>
      <protection/>
    </xf>
    <xf numFmtId="0" fontId="12" fillId="36" borderId="11" xfId="54" applyNumberFormat="1" applyFont="1" applyFill="1" applyBorder="1" applyAlignment="1">
      <alignment horizontal="center" vertical="center"/>
      <protection/>
    </xf>
    <xf numFmtId="0" fontId="12" fillId="40" borderId="12" xfId="54" applyNumberFormat="1" applyFont="1" applyFill="1" applyBorder="1" applyAlignment="1">
      <alignment horizontal="center" vertical="center" wrapText="1"/>
      <protection/>
    </xf>
    <xf numFmtId="0" fontId="12" fillId="40" borderId="11" xfId="54" applyNumberFormat="1" applyFont="1" applyFill="1" applyBorder="1" applyAlignment="1">
      <alignment horizontal="center" vertical="center" wrapText="1"/>
      <protection/>
    </xf>
    <xf numFmtId="0" fontId="11" fillId="36" borderId="16" xfId="54" applyNumberFormat="1" applyFont="1" applyFill="1" applyBorder="1" applyAlignment="1">
      <alignment vertical="center" wrapText="1"/>
      <protection/>
    </xf>
    <xf numFmtId="0" fontId="11" fillId="36" borderId="11" xfId="54" applyNumberFormat="1" applyFont="1" applyFill="1" applyBorder="1" applyAlignment="1">
      <alignment horizontal="center" vertical="center" wrapText="1"/>
      <protection/>
    </xf>
    <xf numFmtId="0" fontId="12" fillId="43" borderId="12" xfId="54" applyNumberFormat="1" applyFont="1" applyFill="1" applyBorder="1" applyAlignment="1">
      <alignment vertical="center" wrapText="1"/>
      <protection/>
    </xf>
    <xf numFmtId="0" fontId="12" fillId="43" borderId="14" xfId="54" applyNumberFormat="1" applyFont="1" applyFill="1" applyBorder="1" applyAlignment="1">
      <alignment vertical="center"/>
      <protection/>
    </xf>
    <xf numFmtId="0" fontId="12" fillId="43" borderId="11" xfId="54" applyNumberFormat="1" applyFont="1" applyFill="1" applyBorder="1" applyAlignment="1">
      <alignment vertical="center"/>
      <protection/>
    </xf>
    <xf numFmtId="0" fontId="12" fillId="43" borderId="16" xfId="54" applyNumberFormat="1" applyFont="1" applyFill="1" applyBorder="1" applyAlignment="1">
      <alignment vertical="center" wrapText="1"/>
      <protection/>
    </xf>
    <xf numFmtId="16" fontId="17" fillId="35" borderId="11" xfId="0" applyNumberFormat="1" applyFont="1" applyFill="1" applyBorder="1" applyAlignment="1">
      <alignment/>
    </xf>
    <xf numFmtId="16" fontId="17" fillId="8" borderId="11" xfId="0" applyNumberFormat="1" applyFont="1" applyFill="1" applyBorder="1" applyAlignment="1">
      <alignment/>
    </xf>
    <xf numFmtId="0" fontId="12" fillId="41" borderId="12" xfId="54" applyNumberFormat="1" applyFont="1" applyFill="1" applyBorder="1" applyAlignment="1">
      <alignment horizontal="center" vertical="center"/>
      <protection/>
    </xf>
    <xf numFmtId="0" fontId="11" fillId="41" borderId="12" xfId="54" applyNumberFormat="1" applyFont="1" applyFill="1" applyBorder="1" applyAlignment="1">
      <alignment horizontal="center" vertical="center" wrapText="1"/>
      <protection/>
    </xf>
    <xf numFmtId="0" fontId="11" fillId="41" borderId="11" xfId="54" applyNumberFormat="1" applyFont="1" applyFill="1" applyBorder="1" applyAlignment="1">
      <alignment horizontal="center" vertical="center" wrapText="1"/>
      <protection/>
    </xf>
    <xf numFmtId="0" fontId="11" fillId="3" borderId="11" xfId="54" applyFont="1" applyFill="1" applyBorder="1" applyAlignment="1">
      <alignment horizontal="center" vertical="center"/>
      <protection/>
    </xf>
    <xf numFmtId="16" fontId="17" fillId="11" borderId="11" xfId="0" applyNumberFormat="1" applyFont="1" applyFill="1" applyBorder="1" applyAlignment="1">
      <alignment/>
    </xf>
    <xf numFmtId="0" fontId="12" fillId="44" borderId="12" xfId="54" applyNumberFormat="1" applyFont="1" applyFill="1" applyBorder="1" applyAlignment="1">
      <alignment vertical="center" wrapText="1"/>
      <protection/>
    </xf>
    <xf numFmtId="0" fontId="12" fillId="44" borderId="11" xfId="54" applyNumberFormat="1" applyFont="1" applyFill="1" applyBorder="1" applyAlignment="1">
      <alignment vertical="center"/>
      <protection/>
    </xf>
    <xf numFmtId="0" fontId="12" fillId="44" borderId="16" xfId="54" applyNumberFormat="1" applyFont="1" applyFill="1" applyBorder="1" applyAlignment="1">
      <alignment vertical="center" wrapText="1"/>
      <protection/>
    </xf>
    <xf numFmtId="0" fontId="12" fillId="44" borderId="12" xfId="54" applyNumberFormat="1" applyFont="1" applyFill="1" applyBorder="1" applyAlignment="1">
      <alignment horizontal="center" vertical="center"/>
      <protection/>
    </xf>
    <xf numFmtId="0" fontId="12" fillId="44" borderId="12" xfId="54" applyNumberFormat="1" applyFont="1" applyFill="1" applyBorder="1" applyAlignment="1">
      <alignment vertical="center"/>
      <protection/>
    </xf>
    <xf numFmtId="0" fontId="12" fillId="44" borderId="12" xfId="54" applyNumberFormat="1" applyFont="1" applyFill="1" applyBorder="1" applyAlignment="1">
      <alignment horizontal="center" vertical="center" wrapText="1"/>
      <protection/>
    </xf>
    <xf numFmtId="0" fontId="12" fillId="44" borderId="11" xfId="54" applyNumberFormat="1" applyFont="1" applyFill="1" applyBorder="1" applyAlignment="1">
      <alignment horizontal="center" vertical="center" wrapText="1"/>
      <protection/>
    </xf>
    <xf numFmtId="0" fontId="12" fillId="11" borderId="11" xfId="54" applyFont="1" applyFill="1" applyBorder="1" applyAlignment="1">
      <alignment horizontal="center" vertical="center"/>
      <protection/>
    </xf>
    <xf numFmtId="0" fontId="12" fillId="44" borderId="14" xfId="54" applyNumberFormat="1" applyFont="1" applyFill="1" applyBorder="1" applyAlignment="1">
      <alignment vertical="center"/>
      <protection/>
    </xf>
    <xf numFmtId="16" fontId="17" fillId="16" borderId="11" xfId="0" applyNumberFormat="1" applyFont="1" applyFill="1" applyBorder="1" applyAlignment="1">
      <alignment/>
    </xf>
    <xf numFmtId="0" fontId="12" fillId="38" borderId="12" xfId="54" applyNumberFormat="1" applyFont="1" applyFill="1" applyBorder="1" applyAlignment="1">
      <alignment vertical="center" wrapText="1"/>
      <protection/>
    </xf>
    <xf numFmtId="0" fontId="12" fillId="38" borderId="14" xfId="54" applyNumberFormat="1" applyFont="1" applyFill="1" applyBorder="1" applyAlignment="1">
      <alignment vertical="center"/>
      <protection/>
    </xf>
    <xf numFmtId="0" fontId="12" fillId="38" borderId="11" xfId="54" applyNumberFormat="1" applyFont="1" applyFill="1" applyBorder="1" applyAlignment="1">
      <alignment vertical="center"/>
      <protection/>
    </xf>
    <xf numFmtId="0" fontId="12" fillId="38" borderId="16" xfId="54" applyNumberFormat="1" applyFont="1" applyFill="1" applyBorder="1" applyAlignment="1">
      <alignment vertical="center" wrapText="1"/>
      <protection/>
    </xf>
    <xf numFmtId="0" fontId="11" fillId="41" borderId="16" xfId="54" applyNumberFormat="1" applyFont="1" applyFill="1" applyBorder="1" applyAlignment="1">
      <alignment vertical="center" wrapText="1"/>
      <protection/>
    </xf>
    <xf numFmtId="0" fontId="11" fillId="36" borderId="19" xfId="54" applyNumberFormat="1" applyFont="1" applyFill="1" applyBorder="1" applyAlignment="1">
      <alignment horizontal="center" vertical="center" wrapText="1"/>
      <protection/>
    </xf>
    <xf numFmtId="0" fontId="11" fillId="36" borderId="19" xfId="54" applyNumberFormat="1" applyFont="1" applyFill="1" applyBorder="1" applyAlignment="1">
      <alignment vertical="center"/>
      <protection/>
    </xf>
    <xf numFmtId="0" fontId="12" fillId="36" borderId="19" xfId="54" applyNumberFormat="1" applyFont="1" applyFill="1" applyBorder="1" applyAlignment="1">
      <alignment horizontal="center" vertical="center" wrapText="1"/>
      <protection/>
    </xf>
    <xf numFmtId="0" fontId="12" fillId="36" borderId="10" xfId="54" applyNumberFormat="1" applyFont="1" applyFill="1" applyBorder="1" applyAlignment="1">
      <alignment horizontal="center" vertical="center" wrapText="1"/>
      <protection/>
    </xf>
    <xf numFmtId="0" fontId="12" fillId="35" borderId="10" xfId="54" applyFont="1" applyFill="1" applyBorder="1" applyAlignment="1">
      <alignment horizontal="center" vertical="center"/>
      <protection/>
    </xf>
    <xf numFmtId="0" fontId="11" fillId="36" borderId="19" xfId="54" applyNumberFormat="1" applyFont="1" applyFill="1" applyBorder="1" applyAlignment="1">
      <alignment horizontal="center" vertical="center"/>
      <protection/>
    </xf>
    <xf numFmtId="0" fontId="11" fillId="35" borderId="19" xfId="54" applyFont="1" applyFill="1" applyBorder="1" applyAlignment="1">
      <alignment horizontal="center" vertical="center"/>
      <protection/>
    </xf>
    <xf numFmtId="0" fontId="12" fillId="36" borderId="11" xfId="54" applyNumberFormat="1" applyFont="1" applyFill="1" applyBorder="1" applyAlignment="1">
      <alignment vertical="center"/>
      <protection/>
    </xf>
    <xf numFmtId="16" fontId="15" fillId="45" borderId="11" xfId="0" applyNumberFormat="1" applyFont="1" applyFill="1" applyBorder="1" applyAlignment="1">
      <alignment/>
    </xf>
    <xf numFmtId="0" fontId="16" fillId="46" borderId="12" xfId="54" applyNumberFormat="1" applyFont="1" applyFill="1" applyBorder="1" applyAlignment="1">
      <alignment vertical="center" wrapText="1"/>
      <protection/>
    </xf>
    <xf numFmtId="0" fontId="11" fillId="46" borderId="14" xfId="54" applyNumberFormat="1" applyFont="1" applyFill="1" applyBorder="1" applyAlignment="1">
      <alignment vertical="center"/>
      <protection/>
    </xf>
    <xf numFmtId="0" fontId="11" fillId="46" borderId="11" xfId="54" applyNumberFormat="1" applyFont="1" applyFill="1" applyBorder="1" applyAlignment="1">
      <alignment vertical="center"/>
      <protection/>
    </xf>
    <xf numFmtId="0" fontId="12" fillId="46" borderId="16" xfId="54" applyNumberFormat="1" applyFont="1" applyFill="1" applyBorder="1" applyAlignment="1">
      <alignment vertical="center" wrapText="1"/>
      <protection/>
    </xf>
    <xf numFmtId="0" fontId="12" fillId="46" borderId="12" xfId="54" applyNumberFormat="1" applyFont="1" applyFill="1" applyBorder="1" applyAlignment="1">
      <alignment vertical="center" wrapText="1"/>
      <protection/>
    </xf>
    <xf numFmtId="0" fontId="12" fillId="46" borderId="12" xfId="54" applyNumberFormat="1" applyFont="1" applyFill="1" applyBorder="1" applyAlignment="1">
      <alignment horizontal="center" vertical="center"/>
      <protection/>
    </xf>
    <xf numFmtId="0" fontId="11" fillId="9" borderId="11" xfId="54" applyFont="1" applyFill="1" applyBorder="1" applyAlignment="1">
      <alignment horizontal="center"/>
      <protection/>
    </xf>
    <xf numFmtId="0" fontId="11" fillId="35" borderId="11" xfId="54" applyFont="1" applyFill="1" applyBorder="1" applyAlignment="1">
      <alignment horizontal="center"/>
      <protection/>
    </xf>
    <xf numFmtId="0" fontId="12" fillId="36" borderId="14" xfId="54" applyNumberFormat="1" applyFont="1" applyFill="1" applyBorder="1" applyAlignment="1">
      <alignment vertical="center"/>
      <protection/>
    </xf>
    <xf numFmtId="0" fontId="4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right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top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33" borderId="2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9" fillId="33" borderId="2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3" fillId="33" borderId="0" xfId="54" applyFont="1" applyFill="1" applyBorder="1" applyAlignment="1" applyProtection="1">
      <alignment horizontal="left" vertical="center"/>
      <protection locked="0"/>
    </xf>
    <xf numFmtId="0" fontId="3" fillId="33" borderId="0" xfId="54" applyFont="1" applyFill="1" applyBorder="1" applyAlignment="1" applyProtection="1">
      <alignment horizontal="left" vertical="top"/>
      <protection locked="0"/>
    </xf>
    <xf numFmtId="0" fontId="9" fillId="33" borderId="20" xfId="54" applyNumberFormat="1" applyFont="1" applyFill="1" applyBorder="1" applyAlignment="1" applyProtection="1">
      <alignment horizontal="left" vertical="top" wrapText="1"/>
      <protection locked="0"/>
    </xf>
    <xf numFmtId="0" fontId="9" fillId="33" borderId="20" xfId="54" applyNumberFormat="1" applyFont="1" applyFill="1" applyBorder="1" applyAlignment="1" applyProtection="1">
      <alignment horizontal="center" vertical="top"/>
      <protection locked="0"/>
    </xf>
    <xf numFmtId="0" fontId="9" fillId="33" borderId="2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0" fillId="33" borderId="0" xfId="54" applyFont="1" applyFill="1" applyBorder="1" applyAlignment="1" applyProtection="1">
      <alignment horizontal="right" vertical="center"/>
      <protection locked="0"/>
    </xf>
    <xf numFmtId="0" fontId="9" fillId="33" borderId="20" xfId="54" applyNumberFormat="1" applyFont="1" applyFill="1" applyBorder="1" applyAlignment="1" applyProtection="1">
      <alignment horizontal="center" vertical="center"/>
      <protection locked="0"/>
    </xf>
    <xf numFmtId="0" fontId="0" fillId="35" borderId="0" xfId="54" applyFill="1" applyAlignment="1">
      <alignment horizontal="center"/>
      <protection/>
    </xf>
    <xf numFmtId="0" fontId="0" fillId="35" borderId="0" xfId="54" applyFill="1" applyBorder="1" applyAlignment="1">
      <alignment horizontal="center"/>
      <protection/>
    </xf>
    <xf numFmtId="0" fontId="0" fillId="35" borderId="20" xfId="54" applyFill="1" applyBorder="1" applyAlignment="1">
      <alignment horizontal="center"/>
      <protection/>
    </xf>
    <xf numFmtId="0" fontId="0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9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2" xfId="54" applyFont="1" applyFill="1" applyBorder="1" applyAlignment="1" applyProtection="1">
      <alignment horizontal="center" vertical="center" textRotation="90" wrapText="1"/>
      <protection locked="0"/>
    </xf>
    <xf numFmtId="0" fontId="0" fillId="34" borderId="11" xfId="54" applyFont="1" applyFill="1" applyBorder="1" applyAlignment="1" applyProtection="1">
      <alignment horizontal="center" vertical="center" textRotation="90"/>
      <protection locked="0"/>
    </xf>
    <xf numFmtId="0" fontId="0" fillId="34" borderId="10" xfId="54" applyFont="1" applyFill="1" applyBorder="1" applyAlignment="1" applyProtection="1">
      <alignment horizontal="center" vertical="center" textRotation="90"/>
      <protection locked="0"/>
    </xf>
    <xf numFmtId="0" fontId="0" fillId="34" borderId="19" xfId="54" applyFont="1" applyFill="1" applyBorder="1" applyAlignment="1" applyProtection="1">
      <alignment horizontal="center" vertical="center" textRotation="90"/>
      <protection locked="0"/>
    </xf>
    <xf numFmtId="0" fontId="0" fillId="34" borderId="12" xfId="54" applyFont="1" applyFill="1" applyBorder="1" applyAlignment="1" applyProtection="1">
      <alignment horizontal="center" vertical="center" textRotation="90"/>
      <protection locked="0"/>
    </xf>
    <xf numFmtId="0" fontId="0" fillId="33" borderId="18" xfId="54" applyFont="1" applyFill="1" applyBorder="1" applyAlignment="1" applyProtection="1">
      <alignment horizontal="center" vertical="center" textRotation="90" wrapText="1"/>
      <protection locked="0"/>
    </xf>
    <xf numFmtId="0" fontId="0" fillId="34" borderId="17" xfId="54" applyFont="1" applyFill="1" applyBorder="1" applyAlignment="1" applyProtection="1">
      <alignment horizontal="center" vertical="center"/>
      <protection locked="0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3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4" borderId="12" xfId="54" applyFont="1" applyFill="1" applyBorder="1" applyAlignment="1" applyProtection="1">
      <alignment horizontal="center" vertical="center"/>
      <protection locked="0"/>
    </xf>
    <xf numFmtId="0" fontId="0" fillId="4" borderId="10" xfId="54" applyFill="1" applyBorder="1" applyAlignment="1">
      <alignment horizontal="center" vertical="center" textRotation="90"/>
      <protection/>
    </xf>
    <xf numFmtId="0" fontId="0" fillId="4" borderId="19" xfId="54" applyFill="1" applyBorder="1" applyAlignment="1">
      <alignment horizontal="center" vertical="center" textRotation="90"/>
      <protection/>
    </xf>
    <xf numFmtId="0" fontId="0" fillId="4" borderId="12" xfId="54" applyFill="1" applyBorder="1" applyAlignment="1">
      <alignment horizontal="center" vertical="center" textRotation="90"/>
      <protection/>
    </xf>
    <xf numFmtId="0" fontId="0" fillId="33" borderId="17" xfId="54" applyFont="1" applyFill="1" applyBorder="1" applyAlignment="1" applyProtection="1">
      <alignment horizontal="center" vertical="center"/>
      <protection locked="0"/>
    </xf>
    <xf numFmtId="0" fontId="0" fillId="33" borderId="21" xfId="54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0" fillId="33" borderId="22" xfId="54" applyFont="1" applyFill="1" applyBorder="1" applyAlignment="1" applyProtection="1">
      <alignment horizontal="center" vertical="center"/>
      <protection locked="0"/>
    </xf>
    <xf numFmtId="0" fontId="0" fillId="33" borderId="14" xfId="54" applyFont="1" applyFill="1" applyBorder="1" applyAlignment="1" applyProtection="1">
      <alignment horizontal="center" vertical="center"/>
      <protection locked="0"/>
    </xf>
    <xf numFmtId="0" fontId="0" fillId="33" borderId="20" xfId="54" applyFont="1" applyFill="1" applyBorder="1" applyAlignment="1" applyProtection="1">
      <alignment horizontal="center" vertical="center"/>
      <protection locked="0"/>
    </xf>
    <xf numFmtId="0" fontId="0" fillId="33" borderId="17" xfId="54" applyFont="1" applyFill="1" applyBorder="1" applyAlignment="1" applyProtection="1">
      <alignment horizontal="center" vertical="center" wrapText="1"/>
      <protection locked="0"/>
    </xf>
    <xf numFmtId="0" fontId="0" fillId="33" borderId="21" xfId="54" applyFont="1" applyFill="1" applyBorder="1" applyAlignment="1" applyProtection="1">
      <alignment horizontal="center" vertical="center" wrapText="1"/>
      <protection locked="0"/>
    </xf>
    <xf numFmtId="0" fontId="0" fillId="33" borderId="18" xfId="54" applyFont="1" applyFill="1" applyBorder="1" applyAlignment="1" applyProtection="1">
      <alignment horizontal="center" vertical="center" wrapText="1"/>
      <protection locked="0"/>
    </xf>
    <xf numFmtId="0" fontId="16" fillId="36" borderId="11" xfId="54" applyNumberFormat="1" applyFont="1" applyFill="1" applyBorder="1" applyAlignment="1">
      <alignment horizontal="center" vertical="center" wrapText="1"/>
      <protection/>
    </xf>
    <xf numFmtId="0" fontId="16" fillId="36" borderId="11" xfId="54" applyNumberFormat="1" applyFont="1" applyFill="1" applyBorder="1" applyAlignment="1">
      <alignment horizontal="center" vertical="center" textRotation="90"/>
      <protection/>
    </xf>
    <xf numFmtId="0" fontId="13" fillId="36" borderId="11" xfId="54" applyNumberFormat="1" applyFont="1" applyFill="1" applyBorder="1" applyAlignment="1">
      <alignment horizontal="center" vertical="center" textRotation="90"/>
      <protection/>
    </xf>
    <xf numFmtId="0" fontId="16" fillId="36" borderId="13" xfId="54" applyNumberFormat="1" applyFont="1" applyFill="1" applyBorder="1" applyAlignment="1">
      <alignment horizontal="center" vertical="center" wrapText="1"/>
      <protection/>
    </xf>
    <xf numFmtId="0" fontId="16" fillId="36" borderId="22" xfId="54" applyNumberFormat="1" applyFont="1" applyFill="1" applyBorder="1" applyAlignment="1">
      <alignment horizontal="center" vertical="center" wrapText="1"/>
      <protection/>
    </xf>
    <xf numFmtId="0" fontId="16" fillId="36" borderId="15" xfId="54" applyNumberFormat="1" applyFont="1" applyFill="1" applyBorder="1" applyAlignment="1">
      <alignment horizontal="center" vertical="center" wrapText="1"/>
      <protection/>
    </xf>
    <xf numFmtId="0" fontId="12" fillId="38" borderId="11" xfId="54" applyNumberFormat="1" applyFont="1" applyFill="1" applyBorder="1" applyAlignment="1">
      <alignment horizontal="center" vertical="center" wrapText="1"/>
      <protection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0" fillId="34" borderId="17" xfId="54" applyFont="1" applyFill="1" applyBorder="1" applyAlignment="1" applyProtection="1">
      <alignment horizontal="center" vertical="center" wrapText="1"/>
      <protection locked="0"/>
    </xf>
    <xf numFmtId="0" fontId="0" fillId="34" borderId="21" xfId="54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 textRotation="90"/>
      <protection locked="0"/>
    </xf>
    <xf numFmtId="0" fontId="0" fillId="36" borderId="19" xfId="54" applyFont="1" applyFill="1" applyBorder="1" applyAlignment="1" applyProtection="1">
      <alignment horizontal="center" vertical="center" textRotation="90"/>
      <protection locked="0"/>
    </xf>
    <xf numFmtId="0" fontId="0" fillId="36" borderId="12" xfId="54" applyFont="1" applyFill="1" applyBorder="1" applyAlignment="1" applyProtection="1">
      <alignment horizontal="center" vertical="center" textRotation="90"/>
      <protection locked="0"/>
    </xf>
    <xf numFmtId="0" fontId="0" fillId="33" borderId="11" xfId="54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7">
      <selection activeCell="AV39" sqref="AV39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178" t="s">
        <v>21</v>
      </c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</row>
    <row r="2" spans="4:48" ht="26.25" customHeight="1">
      <c r="D2" s="4"/>
      <c r="E2" s="4"/>
      <c r="F2" s="4"/>
      <c r="AF2" s="179" t="s">
        <v>22</v>
      </c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180" t="s">
        <v>23</v>
      </c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</row>
    <row r="5" spans="4:48" ht="23.25" customHeight="1">
      <c r="D5" s="4"/>
      <c r="E5" s="4"/>
      <c r="F5" s="4"/>
      <c r="AF5" s="181" t="s">
        <v>24</v>
      </c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</row>
    <row r="6" spans="1:48" ht="8.25" customHeight="1">
      <c r="A6" s="4"/>
      <c r="B6" s="4"/>
      <c r="C6" s="4"/>
      <c r="D6" s="4"/>
      <c r="E6" s="4"/>
      <c r="F6" s="4"/>
      <c r="AF6" s="180" t="s">
        <v>25</v>
      </c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</row>
    <row r="7" spans="4:48" ht="8.25" customHeight="1">
      <c r="D7" s="4"/>
      <c r="E7" s="4"/>
      <c r="F7" s="4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</row>
    <row r="8" spans="4:6" ht="8.25" customHeight="1">
      <c r="D8" s="4"/>
      <c r="E8" s="4"/>
      <c r="F8" s="4"/>
    </row>
    <row r="9" spans="1:48" ht="38.25" customHeight="1">
      <c r="A9" s="182" t="s">
        <v>26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</row>
    <row r="10" spans="1:48" ht="13.5" customHeight="1">
      <c r="A10" s="183" t="s">
        <v>46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</row>
    <row r="11" spans="1:48" ht="30.75" customHeight="1">
      <c r="A11" s="185" t="s">
        <v>45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</row>
    <row r="12" spans="1:48" ht="18.75" customHeight="1">
      <c r="A12" s="186" t="s">
        <v>27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</row>
    <row r="13" spans="1:48" ht="26.25" customHeight="1">
      <c r="A13" s="187" t="s">
        <v>28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</row>
    <row r="14" spans="1:48" ht="17.25" customHeight="1">
      <c r="A14" s="188" t="s">
        <v>180</v>
      </c>
      <c r="B14" s="188"/>
      <c r="C14" s="188"/>
      <c r="D14" s="188"/>
      <c r="E14" s="188"/>
      <c r="F14" s="4"/>
      <c r="G14" s="188" t="s">
        <v>179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</row>
    <row r="15" spans="1:48" ht="19.5" customHeight="1">
      <c r="A15" s="189" t="s">
        <v>29</v>
      </c>
      <c r="B15" s="189"/>
      <c r="C15" s="189"/>
      <c r="D15" s="189"/>
      <c r="E15" s="189"/>
      <c r="F15" s="189"/>
      <c r="G15" s="189" t="s">
        <v>30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2"/>
    </row>
    <row r="16" spans="1:48" ht="13.5" customHeight="1" hidden="1">
      <c r="A16" s="190" t="s">
        <v>31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AV16" s="2"/>
    </row>
    <row r="17" spans="1:48" ht="18" customHeight="1">
      <c r="A17" s="190" t="s">
        <v>32</v>
      </c>
      <c r="B17" s="190"/>
      <c r="C17" s="190"/>
      <c r="D17" s="190"/>
      <c r="E17" s="188" t="s">
        <v>33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191" t="s">
        <v>34</v>
      </c>
      <c r="B19" s="191"/>
      <c r="C19" s="191"/>
      <c r="D19" s="191"/>
      <c r="E19" s="191"/>
      <c r="F19" s="191"/>
      <c r="G19" s="192" t="s">
        <v>181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</row>
    <row r="20" spans="1:48" ht="13.5" customHeight="1" hidden="1">
      <c r="A20" s="6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</row>
    <row r="21" spans="1:48" ht="13.5" customHeight="1" hidden="1">
      <c r="A21" s="6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</row>
    <row r="22" spans="1:48" ht="13.5" customHeight="1" hidden="1">
      <c r="A22" s="6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</row>
    <row r="23" spans="1:48" ht="13.5" customHeight="1" hidden="1">
      <c r="A23" s="6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</row>
    <row r="24" spans="1:48" ht="13.5" customHeight="1" hidden="1">
      <c r="A24" s="6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</row>
    <row r="25" spans="1:48" ht="13.5" customHeight="1" hidden="1">
      <c r="A25" s="6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190" t="s">
        <v>35</v>
      </c>
      <c r="B27" s="190"/>
      <c r="C27" s="190"/>
      <c r="D27" s="190"/>
      <c r="E27" s="190"/>
      <c r="F27" s="190"/>
      <c r="G27" s="193" t="s">
        <v>36</v>
      </c>
      <c r="H27" s="193"/>
      <c r="I27" s="193"/>
      <c r="J27" s="193"/>
      <c r="K27" s="193"/>
      <c r="L27" s="193"/>
      <c r="M27" s="193"/>
      <c r="N27" s="193"/>
      <c r="O27" s="4"/>
      <c r="P27" s="190" t="s">
        <v>37</v>
      </c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3" t="s">
        <v>182</v>
      </c>
      <c r="AD27" s="193"/>
      <c r="AE27" s="193"/>
      <c r="AF27" s="193"/>
      <c r="AG27" s="193"/>
      <c r="AH27" s="4"/>
      <c r="AI27" s="190" t="s">
        <v>38</v>
      </c>
      <c r="AJ27" s="190"/>
      <c r="AK27" s="190"/>
      <c r="AL27" s="190"/>
      <c r="AM27" s="190"/>
      <c r="AN27" s="190"/>
      <c r="AO27" s="190"/>
      <c r="AP27" s="190"/>
      <c r="AQ27" s="190"/>
      <c r="AR27" s="190"/>
      <c r="AS27" s="193">
        <v>2019</v>
      </c>
      <c r="AT27" s="193"/>
      <c r="AU27" s="193"/>
      <c r="AV27" s="193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190" t="s">
        <v>39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4" t="s">
        <v>40</v>
      </c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95" t="s">
        <v>41</v>
      </c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ht="7.5" customHeight="1"/>
    <row r="32" spans="1:26" ht="13.5" customHeight="1">
      <c r="A32" s="190" t="s">
        <v>42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6" t="s">
        <v>43</v>
      </c>
      <c r="M32" s="196"/>
      <c r="N32" s="197"/>
      <c r="O32" s="197"/>
      <c r="P32" s="197"/>
      <c r="Q32" s="197"/>
      <c r="R32" s="197"/>
      <c r="S32" s="196" t="s">
        <v>44</v>
      </c>
      <c r="T32" s="196"/>
      <c r="U32" s="188"/>
      <c r="V32" s="188"/>
      <c r="W32" s="188"/>
      <c r="X32" s="188"/>
      <c r="Y32" s="188"/>
      <c r="Z32" s="188"/>
    </row>
  </sheetData>
  <sheetProtection/>
  <mergeCells count="39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10:AV10"/>
    <mergeCell ref="A11:AV11"/>
    <mergeCell ref="A12:AV12"/>
    <mergeCell ref="A13:AV13"/>
    <mergeCell ref="A14:E14"/>
    <mergeCell ref="G14:AV14"/>
    <mergeCell ref="AF1:AV1"/>
    <mergeCell ref="AF2:AV2"/>
    <mergeCell ref="AF4:AV4"/>
    <mergeCell ref="AF5:AV5"/>
    <mergeCell ref="AF6:AV7"/>
    <mergeCell ref="A9:AV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97"/>
  <sheetViews>
    <sheetView showGridLines="0" tabSelected="1" zoomScale="90" zoomScaleNormal="90" zoomScalePageLayoutView="0" workbookViewId="0" topLeftCell="A1">
      <pane xSplit="10" ySplit="13" topLeftCell="K37" activePane="bottomRight" state="frozen"/>
      <selection pane="topLeft" activeCell="A1" sqref="A1"/>
      <selection pane="topRight" activeCell="N1" sqref="N1"/>
      <selection pane="bottomLeft" activeCell="A9" sqref="A9"/>
      <selection pane="bottomRight" activeCell="M84" sqref="M84"/>
    </sheetView>
  </sheetViews>
  <sheetFormatPr defaultColWidth="14.66015625" defaultRowHeight="14.25" customHeight="1"/>
  <cols>
    <col min="1" max="1" width="11.66015625" style="1" customWidth="1"/>
    <col min="2" max="2" width="35.83203125" style="1" customWidth="1"/>
    <col min="3" max="3" width="8.66015625" style="1" customWidth="1"/>
    <col min="4" max="4" width="8.66015625" style="34" customWidth="1"/>
    <col min="5" max="5" width="12" style="1" customWidth="1"/>
    <col min="6" max="6" width="7.33203125" style="1" customWidth="1"/>
    <col min="7" max="7" width="8.83203125" style="14" customWidth="1"/>
    <col min="8" max="8" width="9.83203125" style="1" customWidth="1"/>
    <col min="9" max="9" width="13.33203125" style="1" customWidth="1"/>
    <col min="10" max="10" width="14.5" style="1" customWidth="1"/>
    <col min="11" max="11" width="10.83203125" style="1" customWidth="1"/>
    <col min="12" max="12" width="9.33203125" style="13" customWidth="1"/>
    <col min="13" max="13" width="9.5" style="13" customWidth="1"/>
    <col min="14" max="14" width="10" style="13" customWidth="1"/>
    <col min="15" max="15" width="10.83203125" style="13" customWidth="1"/>
    <col min="16" max="16" width="11.83203125" style="13" customWidth="1"/>
    <col min="17" max="17" width="14.66015625" style="13" customWidth="1"/>
    <col min="18" max="16384" width="14.66015625" style="1" customWidth="1"/>
  </cols>
  <sheetData>
    <row r="1" spans="1:17" ht="16.5" customHeight="1">
      <c r="A1" s="198" t="s">
        <v>210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14.25" customHeight="1">
      <c r="A2" s="198" t="s">
        <v>211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4.25" customHeight="1">
      <c r="A3" s="199" t="s">
        <v>212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ht="14.25" customHeight="1">
      <c r="A4" s="199" t="s">
        <v>214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ht="19.5" customHeight="1">
      <c r="A5" s="200" t="s">
        <v>213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52.5" customHeight="1">
      <c r="A6" s="232" t="s">
        <v>13</v>
      </c>
      <c r="B6" s="238" t="s">
        <v>14</v>
      </c>
      <c r="C6" s="222" t="s">
        <v>169</v>
      </c>
      <c r="D6" s="224"/>
      <c r="E6" s="218" t="s">
        <v>183</v>
      </c>
      <c r="F6" s="219"/>
      <c r="G6" s="219"/>
      <c r="H6" s="219"/>
      <c r="I6" s="219"/>
      <c r="J6" s="219"/>
      <c r="K6" s="219"/>
      <c r="L6" s="233" t="s">
        <v>168</v>
      </c>
      <c r="M6" s="234"/>
      <c r="N6" s="234"/>
      <c r="O6" s="234"/>
      <c r="P6" s="234"/>
      <c r="Q6" s="234"/>
    </row>
    <row r="7" spans="1:17" ht="12.75" customHeight="1">
      <c r="A7" s="232"/>
      <c r="B7" s="238"/>
      <c r="C7" s="201" t="s">
        <v>170</v>
      </c>
      <c r="D7" s="201" t="s">
        <v>171</v>
      </c>
      <c r="E7" s="220"/>
      <c r="F7" s="221"/>
      <c r="G7" s="221"/>
      <c r="H7" s="221"/>
      <c r="I7" s="221"/>
      <c r="J7" s="221"/>
      <c r="K7" s="221"/>
      <c r="L7" s="212" t="s">
        <v>47</v>
      </c>
      <c r="M7" s="212"/>
      <c r="N7" s="212" t="s">
        <v>107</v>
      </c>
      <c r="O7" s="212"/>
      <c r="P7" s="209" t="s">
        <v>106</v>
      </c>
      <c r="Q7" s="210"/>
    </row>
    <row r="8" spans="1:17" ht="30.75" customHeight="1">
      <c r="A8" s="232"/>
      <c r="B8" s="238"/>
      <c r="C8" s="202"/>
      <c r="D8" s="202"/>
      <c r="E8" s="208" t="s">
        <v>184</v>
      </c>
      <c r="F8" s="211" t="s">
        <v>15</v>
      </c>
      <c r="G8" s="216" t="s">
        <v>185</v>
      </c>
      <c r="H8" s="217"/>
      <c r="I8" s="217"/>
      <c r="J8" s="217"/>
      <c r="K8" s="217"/>
      <c r="L8" s="9" t="s">
        <v>48</v>
      </c>
      <c r="M8" s="9" t="s">
        <v>49</v>
      </c>
      <c r="N8" s="9" t="s">
        <v>50</v>
      </c>
      <c r="O8" s="9" t="s">
        <v>51</v>
      </c>
      <c r="P8" s="9" t="s">
        <v>52</v>
      </c>
      <c r="Q8" s="10" t="s">
        <v>105</v>
      </c>
    </row>
    <row r="9" spans="1:17" ht="17.25" customHeight="1">
      <c r="A9" s="232"/>
      <c r="B9" s="238"/>
      <c r="C9" s="202"/>
      <c r="D9" s="202"/>
      <c r="E9" s="208"/>
      <c r="F9" s="211"/>
      <c r="G9" s="235" t="s">
        <v>172</v>
      </c>
      <c r="H9" s="222" t="s">
        <v>186</v>
      </c>
      <c r="I9" s="223"/>
      <c r="J9" s="224"/>
      <c r="K9" s="201" t="s">
        <v>175</v>
      </c>
      <c r="L9" s="205" t="s">
        <v>108</v>
      </c>
      <c r="M9" s="205" t="s">
        <v>198</v>
      </c>
      <c r="N9" s="205" t="s">
        <v>109</v>
      </c>
      <c r="O9" s="205" t="s">
        <v>202</v>
      </c>
      <c r="P9" s="204" t="s">
        <v>109</v>
      </c>
      <c r="Q9" s="213" t="s">
        <v>199</v>
      </c>
    </row>
    <row r="10" spans="1:17" ht="16.5" customHeight="1" hidden="1">
      <c r="A10" s="232"/>
      <c r="B10" s="238"/>
      <c r="C10" s="202"/>
      <c r="D10" s="202"/>
      <c r="E10" s="208"/>
      <c r="F10" s="211"/>
      <c r="G10" s="236"/>
      <c r="H10" s="201" t="s">
        <v>173</v>
      </c>
      <c r="I10" s="201" t="s">
        <v>187</v>
      </c>
      <c r="J10" s="201" t="s">
        <v>174</v>
      </c>
      <c r="K10" s="202"/>
      <c r="L10" s="206"/>
      <c r="M10" s="206"/>
      <c r="N10" s="206"/>
      <c r="O10" s="206"/>
      <c r="P10" s="204"/>
      <c r="Q10" s="214"/>
    </row>
    <row r="11" spans="1:17" ht="32.25" customHeight="1">
      <c r="A11" s="232"/>
      <c r="B11" s="238"/>
      <c r="C11" s="203"/>
      <c r="D11" s="203"/>
      <c r="E11" s="208"/>
      <c r="F11" s="211"/>
      <c r="G11" s="237"/>
      <c r="H11" s="203"/>
      <c r="I11" s="203"/>
      <c r="J11" s="203"/>
      <c r="K11" s="203"/>
      <c r="L11" s="207"/>
      <c r="M11" s="207"/>
      <c r="N11" s="207"/>
      <c r="O11" s="207"/>
      <c r="P11" s="204"/>
      <c r="Q11" s="215"/>
    </row>
    <row r="12" spans="1:17" ht="15.75" customHeight="1">
      <c r="A12" s="7" t="s">
        <v>3</v>
      </c>
      <c r="B12" s="7" t="s">
        <v>4</v>
      </c>
      <c r="C12" s="28" t="s">
        <v>1</v>
      </c>
      <c r="D12" s="15">
        <v>4</v>
      </c>
      <c r="E12" s="30">
        <v>5</v>
      </c>
      <c r="F12" s="7">
        <v>6</v>
      </c>
      <c r="G12" s="23">
        <v>7</v>
      </c>
      <c r="H12" s="7">
        <v>8</v>
      </c>
      <c r="I12" s="7">
        <v>9</v>
      </c>
      <c r="J12" s="7">
        <v>10</v>
      </c>
      <c r="K12" s="7">
        <v>11</v>
      </c>
      <c r="L12" s="11">
        <v>14</v>
      </c>
      <c r="M12" s="11">
        <v>15</v>
      </c>
      <c r="N12" s="11">
        <v>16</v>
      </c>
      <c r="O12" s="11">
        <v>17</v>
      </c>
      <c r="P12" s="12">
        <v>18</v>
      </c>
      <c r="Q12" s="8">
        <v>19</v>
      </c>
    </row>
    <row r="13" spans="1:17" s="39" customFormat="1" ht="24" customHeight="1">
      <c r="A13" s="231" t="s">
        <v>102</v>
      </c>
      <c r="B13" s="231"/>
      <c r="C13" s="36"/>
      <c r="D13" s="37"/>
      <c r="E13" s="38">
        <f>E14+E32</f>
        <v>4190</v>
      </c>
      <c r="F13" s="38">
        <f>F14+F32+F83+F84</f>
        <v>230</v>
      </c>
      <c r="G13" s="38">
        <f>G14+G32</f>
        <v>3960</v>
      </c>
      <c r="H13" s="38">
        <f aca="true" t="shared" si="0" ref="H13:P13">H14+H32</f>
        <v>2320</v>
      </c>
      <c r="I13" s="38">
        <f t="shared" si="0"/>
        <v>1214</v>
      </c>
      <c r="J13" s="38">
        <f t="shared" si="0"/>
        <v>40</v>
      </c>
      <c r="K13" s="38">
        <f t="shared" si="0"/>
        <v>396</v>
      </c>
      <c r="L13" s="38">
        <f t="shared" si="0"/>
        <v>612</v>
      </c>
      <c r="M13" s="38">
        <f t="shared" si="0"/>
        <v>828</v>
      </c>
      <c r="N13" s="38">
        <f t="shared" si="0"/>
        <v>612</v>
      </c>
      <c r="O13" s="38">
        <f t="shared" si="0"/>
        <v>828</v>
      </c>
      <c r="P13" s="38">
        <f t="shared" si="0"/>
        <v>612</v>
      </c>
      <c r="Q13" s="38">
        <f>Q14+Q32</f>
        <v>432</v>
      </c>
    </row>
    <row r="14" spans="1:17" s="39" customFormat="1" ht="30" customHeight="1">
      <c r="A14" s="40" t="s">
        <v>111</v>
      </c>
      <c r="B14" s="41" t="s">
        <v>110</v>
      </c>
      <c r="C14" s="42"/>
      <c r="D14" s="43"/>
      <c r="E14" s="44">
        <f>E15+E27</f>
        <v>1406</v>
      </c>
      <c r="F14" s="44">
        <f>F15+F27</f>
        <v>0</v>
      </c>
      <c r="G14" s="40">
        <f aca="true" t="shared" si="1" ref="G14:Q14">G15+G27</f>
        <v>1406</v>
      </c>
      <c r="H14" s="40">
        <f t="shared" si="1"/>
        <v>1242</v>
      </c>
      <c r="I14" s="40">
        <f t="shared" si="1"/>
        <v>164</v>
      </c>
      <c r="J14" s="40">
        <f t="shared" si="1"/>
        <v>0</v>
      </c>
      <c r="K14" s="40">
        <f t="shared" si="1"/>
        <v>0</v>
      </c>
      <c r="L14" s="40">
        <f t="shared" si="1"/>
        <v>578</v>
      </c>
      <c r="M14" s="40">
        <f t="shared" si="1"/>
        <v>828</v>
      </c>
      <c r="N14" s="40">
        <f t="shared" si="1"/>
        <v>0</v>
      </c>
      <c r="O14" s="40">
        <f t="shared" si="1"/>
        <v>0</v>
      </c>
      <c r="P14" s="43">
        <f t="shared" si="1"/>
        <v>0</v>
      </c>
      <c r="Q14" s="45">
        <f t="shared" si="1"/>
        <v>0</v>
      </c>
    </row>
    <row r="15" spans="1:17" s="39" customFormat="1" ht="21.75" customHeight="1">
      <c r="A15" s="46"/>
      <c r="B15" s="47" t="s">
        <v>0</v>
      </c>
      <c r="C15" s="48"/>
      <c r="D15" s="46"/>
      <c r="E15" s="49">
        <f aca="true" t="shared" si="2" ref="E15:K15">SUM(E16:E26)</f>
        <v>915</v>
      </c>
      <c r="F15" s="49">
        <f t="shared" si="2"/>
        <v>0</v>
      </c>
      <c r="G15" s="35">
        <f t="shared" si="2"/>
        <v>915</v>
      </c>
      <c r="H15" s="35">
        <f t="shared" si="2"/>
        <v>811</v>
      </c>
      <c r="I15" s="35">
        <f t="shared" si="2"/>
        <v>104</v>
      </c>
      <c r="J15" s="35">
        <f t="shared" si="2"/>
        <v>0</v>
      </c>
      <c r="K15" s="35">
        <f t="shared" si="2"/>
        <v>0</v>
      </c>
      <c r="L15" s="35">
        <f aca="true" t="shared" si="3" ref="L15:Q15">SUM(L16:L26)</f>
        <v>314</v>
      </c>
      <c r="M15" s="35">
        <f t="shared" si="3"/>
        <v>601</v>
      </c>
      <c r="N15" s="35">
        <f t="shared" si="3"/>
        <v>0</v>
      </c>
      <c r="O15" s="35">
        <f t="shared" si="3"/>
        <v>0</v>
      </c>
      <c r="P15" s="35">
        <f t="shared" si="3"/>
        <v>0</v>
      </c>
      <c r="Q15" s="50">
        <f t="shared" si="3"/>
        <v>0</v>
      </c>
    </row>
    <row r="16" spans="1:17" s="39" customFormat="1" ht="13.5" customHeight="1">
      <c r="A16" s="24" t="s">
        <v>53</v>
      </c>
      <c r="B16" s="51" t="s">
        <v>54</v>
      </c>
      <c r="C16" s="52">
        <v>0</v>
      </c>
      <c r="D16" s="24">
        <v>2</v>
      </c>
      <c r="E16" s="53">
        <v>80</v>
      </c>
      <c r="F16" s="24">
        <v>0</v>
      </c>
      <c r="G16" s="54">
        <v>80</v>
      </c>
      <c r="H16" s="55">
        <v>80</v>
      </c>
      <c r="I16" s="55">
        <v>0</v>
      </c>
      <c r="J16" s="55">
        <v>0</v>
      </c>
      <c r="K16" s="55">
        <v>0</v>
      </c>
      <c r="L16" s="56">
        <v>34</v>
      </c>
      <c r="M16" s="54">
        <v>46</v>
      </c>
      <c r="N16" s="54">
        <v>0</v>
      </c>
      <c r="O16" s="54">
        <v>0</v>
      </c>
      <c r="P16" s="54">
        <v>0</v>
      </c>
      <c r="Q16" s="57">
        <v>0</v>
      </c>
    </row>
    <row r="17" spans="1:17" s="39" customFormat="1" ht="13.5" customHeight="1">
      <c r="A17" s="24" t="s">
        <v>55</v>
      </c>
      <c r="B17" s="51" t="s">
        <v>56</v>
      </c>
      <c r="C17" s="52">
        <v>2</v>
      </c>
      <c r="D17" s="24">
        <v>0</v>
      </c>
      <c r="E17" s="53">
        <f>G17</f>
        <v>117</v>
      </c>
      <c r="F17" s="24">
        <v>0</v>
      </c>
      <c r="G17" s="58">
        <f aca="true" t="shared" si="4" ref="G17:G26">SUM(L17:Q17)</f>
        <v>117</v>
      </c>
      <c r="H17" s="55">
        <f>G17</f>
        <v>117</v>
      </c>
      <c r="I17" s="55">
        <v>0</v>
      </c>
      <c r="J17" s="55">
        <v>0</v>
      </c>
      <c r="K17" s="55">
        <v>0</v>
      </c>
      <c r="L17" s="59">
        <v>54</v>
      </c>
      <c r="M17" s="58">
        <v>63</v>
      </c>
      <c r="N17" s="58">
        <v>0</v>
      </c>
      <c r="O17" s="58">
        <v>0</v>
      </c>
      <c r="P17" s="58">
        <v>0</v>
      </c>
      <c r="Q17" s="60">
        <v>0</v>
      </c>
    </row>
    <row r="18" spans="1:17" s="39" customFormat="1" ht="13.5" customHeight="1">
      <c r="A18" s="24" t="s">
        <v>57</v>
      </c>
      <c r="B18" s="51" t="s">
        <v>5</v>
      </c>
      <c r="C18" s="52">
        <v>2</v>
      </c>
      <c r="D18" s="24">
        <v>0</v>
      </c>
      <c r="E18" s="53">
        <f>G18</f>
        <v>117</v>
      </c>
      <c r="F18" s="24">
        <v>0</v>
      </c>
      <c r="G18" s="58">
        <f t="shared" si="4"/>
        <v>117</v>
      </c>
      <c r="H18" s="55">
        <f>G18</f>
        <v>117</v>
      </c>
      <c r="I18" s="55">
        <v>0</v>
      </c>
      <c r="J18" s="55">
        <v>0</v>
      </c>
      <c r="K18" s="55">
        <v>0</v>
      </c>
      <c r="L18" s="59">
        <v>40</v>
      </c>
      <c r="M18" s="58">
        <v>77</v>
      </c>
      <c r="N18" s="58">
        <v>0</v>
      </c>
      <c r="O18" s="58">
        <v>0</v>
      </c>
      <c r="P18" s="58">
        <v>0</v>
      </c>
      <c r="Q18" s="60">
        <v>0</v>
      </c>
    </row>
    <row r="19" spans="1:17" s="39" customFormat="1" ht="13.5" customHeight="1">
      <c r="A19" s="24" t="s">
        <v>58</v>
      </c>
      <c r="B19" s="51" t="s">
        <v>6</v>
      </c>
      <c r="C19" s="52">
        <v>2</v>
      </c>
      <c r="D19" s="24">
        <v>0</v>
      </c>
      <c r="E19" s="53">
        <f>G19</f>
        <v>117</v>
      </c>
      <c r="F19" s="24">
        <v>0</v>
      </c>
      <c r="G19" s="58">
        <f t="shared" si="4"/>
        <v>117</v>
      </c>
      <c r="H19" s="55">
        <f>G19</f>
        <v>117</v>
      </c>
      <c r="I19" s="55">
        <v>0</v>
      </c>
      <c r="J19" s="55">
        <v>0</v>
      </c>
      <c r="K19" s="55">
        <v>0</v>
      </c>
      <c r="L19" s="59">
        <v>34</v>
      </c>
      <c r="M19" s="58">
        <v>83</v>
      </c>
      <c r="N19" s="58">
        <v>0</v>
      </c>
      <c r="O19" s="58">
        <v>0</v>
      </c>
      <c r="P19" s="58">
        <v>0</v>
      </c>
      <c r="Q19" s="60">
        <v>0</v>
      </c>
    </row>
    <row r="20" spans="1:17" s="39" customFormat="1" ht="23.25" customHeight="1">
      <c r="A20" s="24" t="s">
        <v>59</v>
      </c>
      <c r="B20" s="51" t="s">
        <v>2</v>
      </c>
      <c r="C20" s="52">
        <v>2</v>
      </c>
      <c r="D20" s="24">
        <v>0</v>
      </c>
      <c r="E20" s="61">
        <f aca="true" t="shared" si="5" ref="E20:E26">SUM(H20:I20)</f>
        <v>117</v>
      </c>
      <c r="F20" s="24">
        <v>0</v>
      </c>
      <c r="G20" s="58">
        <f t="shared" si="4"/>
        <v>117</v>
      </c>
      <c r="H20" s="62">
        <v>39</v>
      </c>
      <c r="I20" s="62">
        <v>78</v>
      </c>
      <c r="J20" s="55">
        <v>0</v>
      </c>
      <c r="K20" s="55">
        <v>0</v>
      </c>
      <c r="L20" s="59">
        <v>54</v>
      </c>
      <c r="M20" s="58">
        <v>63</v>
      </c>
      <c r="N20" s="58">
        <v>0</v>
      </c>
      <c r="O20" s="58">
        <v>0</v>
      </c>
      <c r="P20" s="58">
        <v>0</v>
      </c>
      <c r="Q20" s="60">
        <v>0</v>
      </c>
    </row>
    <row r="21" spans="1:17" s="39" customFormat="1" ht="13.5" customHeight="1">
      <c r="A21" s="24" t="s">
        <v>60</v>
      </c>
      <c r="B21" s="51" t="s">
        <v>61</v>
      </c>
      <c r="C21" s="52">
        <v>2</v>
      </c>
      <c r="D21" s="24">
        <v>0</v>
      </c>
      <c r="E21" s="61">
        <f t="shared" si="5"/>
        <v>70</v>
      </c>
      <c r="F21" s="24">
        <v>0</v>
      </c>
      <c r="G21" s="58">
        <f t="shared" si="4"/>
        <v>70</v>
      </c>
      <c r="H21" s="62">
        <v>62</v>
      </c>
      <c r="I21" s="62">
        <v>8</v>
      </c>
      <c r="J21" s="55">
        <v>0</v>
      </c>
      <c r="K21" s="55">
        <v>0</v>
      </c>
      <c r="L21" s="59">
        <v>34</v>
      </c>
      <c r="M21" s="58">
        <v>36</v>
      </c>
      <c r="N21" s="58">
        <v>0</v>
      </c>
      <c r="O21" s="58">
        <v>0</v>
      </c>
      <c r="P21" s="58">
        <v>0</v>
      </c>
      <c r="Q21" s="175">
        <v>0</v>
      </c>
    </row>
    <row r="22" spans="1:17" s="39" customFormat="1" ht="25.5" customHeight="1">
      <c r="A22" s="24" t="s">
        <v>59</v>
      </c>
      <c r="B22" s="51" t="s">
        <v>112</v>
      </c>
      <c r="C22" s="52">
        <v>2</v>
      </c>
      <c r="D22" s="24">
        <v>0</v>
      </c>
      <c r="E22" s="61">
        <f t="shared" si="5"/>
        <v>78</v>
      </c>
      <c r="F22" s="24">
        <v>0</v>
      </c>
      <c r="G22" s="58">
        <f t="shared" si="4"/>
        <v>78</v>
      </c>
      <c r="H22" s="62">
        <v>78</v>
      </c>
      <c r="I22" s="62">
        <v>0</v>
      </c>
      <c r="J22" s="55">
        <v>0</v>
      </c>
      <c r="K22" s="55">
        <v>0</v>
      </c>
      <c r="L22" s="59">
        <v>30</v>
      </c>
      <c r="M22" s="58">
        <v>48</v>
      </c>
      <c r="N22" s="58">
        <v>0</v>
      </c>
      <c r="O22" s="58">
        <v>0</v>
      </c>
      <c r="P22" s="58">
        <v>0</v>
      </c>
      <c r="Q22" s="175">
        <v>0</v>
      </c>
    </row>
    <row r="23" spans="1:17" s="39" customFormat="1" ht="23.25" customHeight="1">
      <c r="A23" s="24" t="s">
        <v>60</v>
      </c>
      <c r="B23" s="51" t="s">
        <v>113</v>
      </c>
      <c r="C23" s="52">
        <v>2</v>
      </c>
      <c r="D23" s="24">
        <v>0</v>
      </c>
      <c r="E23" s="61">
        <f t="shared" si="5"/>
        <v>108</v>
      </c>
      <c r="F23" s="24">
        <v>0</v>
      </c>
      <c r="G23" s="58">
        <f t="shared" si="4"/>
        <v>108</v>
      </c>
      <c r="H23" s="62">
        <v>100</v>
      </c>
      <c r="I23" s="62">
        <v>8</v>
      </c>
      <c r="J23" s="55">
        <v>0</v>
      </c>
      <c r="K23" s="55">
        <v>0</v>
      </c>
      <c r="L23" s="59">
        <v>34</v>
      </c>
      <c r="M23" s="58">
        <v>74</v>
      </c>
      <c r="N23" s="58">
        <v>0</v>
      </c>
      <c r="O23" s="58">
        <v>0</v>
      </c>
      <c r="P23" s="58">
        <v>0</v>
      </c>
      <c r="Q23" s="175">
        <v>0</v>
      </c>
    </row>
    <row r="24" spans="1:17" s="39" customFormat="1" ht="13.5" customHeight="1">
      <c r="A24" s="24" t="s">
        <v>62</v>
      </c>
      <c r="B24" s="51" t="s">
        <v>7</v>
      </c>
      <c r="C24" s="52">
        <v>2</v>
      </c>
      <c r="D24" s="24">
        <v>0</v>
      </c>
      <c r="E24" s="61">
        <f t="shared" si="5"/>
        <v>36</v>
      </c>
      <c r="F24" s="24">
        <v>0</v>
      </c>
      <c r="G24" s="58">
        <f t="shared" si="4"/>
        <v>36</v>
      </c>
      <c r="H24" s="62">
        <v>30</v>
      </c>
      <c r="I24" s="62">
        <v>6</v>
      </c>
      <c r="J24" s="55">
        <v>0</v>
      </c>
      <c r="K24" s="55">
        <v>0</v>
      </c>
      <c r="L24" s="59">
        <v>0</v>
      </c>
      <c r="M24" s="58">
        <v>36</v>
      </c>
      <c r="N24" s="58">
        <v>0</v>
      </c>
      <c r="O24" s="58">
        <v>0</v>
      </c>
      <c r="P24" s="58">
        <v>0</v>
      </c>
      <c r="Q24" s="175">
        <v>0</v>
      </c>
    </row>
    <row r="25" spans="1:17" s="39" customFormat="1" ht="13.5" customHeight="1">
      <c r="A25" s="24" t="s">
        <v>63</v>
      </c>
      <c r="B25" s="51" t="s">
        <v>8</v>
      </c>
      <c r="C25" s="52">
        <v>2</v>
      </c>
      <c r="D25" s="24">
        <v>0</v>
      </c>
      <c r="E25" s="61">
        <f t="shared" si="5"/>
        <v>36</v>
      </c>
      <c r="F25" s="24">
        <v>0</v>
      </c>
      <c r="G25" s="58">
        <f t="shared" si="4"/>
        <v>36</v>
      </c>
      <c r="H25" s="62">
        <v>32</v>
      </c>
      <c r="I25" s="62">
        <v>4</v>
      </c>
      <c r="J25" s="55">
        <v>0</v>
      </c>
      <c r="K25" s="55">
        <v>0</v>
      </c>
      <c r="L25" s="59">
        <v>0</v>
      </c>
      <c r="M25" s="58">
        <v>36</v>
      </c>
      <c r="N25" s="58">
        <v>0</v>
      </c>
      <c r="O25" s="58">
        <v>0</v>
      </c>
      <c r="P25" s="58">
        <v>0</v>
      </c>
      <c r="Q25" s="175">
        <v>0</v>
      </c>
    </row>
    <row r="26" spans="1:17" s="39" customFormat="1" ht="13.5" customHeight="1">
      <c r="A26" s="24" t="s">
        <v>65</v>
      </c>
      <c r="B26" s="51" t="s">
        <v>66</v>
      </c>
      <c r="C26" s="52">
        <v>2</v>
      </c>
      <c r="D26" s="24">
        <v>0</v>
      </c>
      <c r="E26" s="61">
        <f t="shared" si="5"/>
        <v>39</v>
      </c>
      <c r="F26" s="24">
        <v>0</v>
      </c>
      <c r="G26" s="58">
        <f t="shared" si="4"/>
        <v>39</v>
      </c>
      <c r="H26" s="62">
        <v>39</v>
      </c>
      <c r="I26" s="62">
        <v>0</v>
      </c>
      <c r="J26" s="55">
        <v>0</v>
      </c>
      <c r="K26" s="55">
        <v>0</v>
      </c>
      <c r="L26" s="59">
        <v>0</v>
      </c>
      <c r="M26" s="58">
        <v>39</v>
      </c>
      <c r="N26" s="58">
        <v>0</v>
      </c>
      <c r="O26" s="58">
        <v>0</v>
      </c>
      <c r="P26" s="58">
        <v>0</v>
      </c>
      <c r="Q26" s="175">
        <v>0</v>
      </c>
    </row>
    <row r="27" spans="1:17" s="39" customFormat="1" ht="34.5" customHeight="1">
      <c r="A27" s="64" t="s">
        <v>9</v>
      </c>
      <c r="B27" s="65" t="s">
        <v>67</v>
      </c>
      <c r="C27" s="66"/>
      <c r="D27" s="67"/>
      <c r="E27" s="68">
        <f>SUM(E28:E31)</f>
        <v>491</v>
      </c>
      <c r="F27" s="68">
        <f>SUM(F28:F31)</f>
        <v>0</v>
      </c>
      <c r="G27" s="64">
        <f aca="true" t="shared" si="6" ref="G27:Q27">SUM(G28:G31)</f>
        <v>491</v>
      </c>
      <c r="H27" s="64">
        <f t="shared" si="6"/>
        <v>431</v>
      </c>
      <c r="I27" s="64">
        <f t="shared" si="6"/>
        <v>60</v>
      </c>
      <c r="J27" s="64">
        <f t="shared" si="6"/>
        <v>0</v>
      </c>
      <c r="K27" s="64">
        <f t="shared" si="6"/>
        <v>0</v>
      </c>
      <c r="L27" s="64">
        <f t="shared" si="6"/>
        <v>264</v>
      </c>
      <c r="M27" s="64">
        <f t="shared" si="6"/>
        <v>227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9">
        <f t="shared" si="6"/>
        <v>0</v>
      </c>
    </row>
    <row r="28" spans="1:17" s="39" customFormat="1" ht="13.5" customHeight="1">
      <c r="A28" s="24" t="s">
        <v>64</v>
      </c>
      <c r="B28" s="51" t="s">
        <v>10</v>
      </c>
      <c r="C28" s="52">
        <v>0</v>
      </c>
      <c r="D28" s="24">
        <v>2</v>
      </c>
      <c r="E28" s="61">
        <v>234</v>
      </c>
      <c r="F28" s="24">
        <v>0</v>
      </c>
      <c r="G28" s="58">
        <f>SUM(L28:Q28)</f>
        <v>234</v>
      </c>
      <c r="H28" s="62">
        <v>234</v>
      </c>
      <c r="I28" s="62">
        <v>0</v>
      </c>
      <c r="J28" s="55">
        <v>0</v>
      </c>
      <c r="K28" s="55">
        <v>0</v>
      </c>
      <c r="L28" s="59">
        <v>112</v>
      </c>
      <c r="M28" s="58">
        <v>122</v>
      </c>
      <c r="N28" s="58">
        <v>0</v>
      </c>
      <c r="O28" s="58">
        <v>0</v>
      </c>
      <c r="P28" s="58">
        <v>0</v>
      </c>
      <c r="Q28" s="63">
        <v>0</v>
      </c>
    </row>
    <row r="29" spans="1:17" s="39" customFormat="1" ht="13.5" customHeight="1">
      <c r="A29" s="24" t="s">
        <v>65</v>
      </c>
      <c r="B29" s="51" t="s">
        <v>68</v>
      </c>
      <c r="C29" s="52">
        <v>2</v>
      </c>
      <c r="D29" s="24">
        <v>0</v>
      </c>
      <c r="E29" s="61">
        <f>SUM(H29:I29)</f>
        <v>100</v>
      </c>
      <c r="F29" s="24">
        <v>0</v>
      </c>
      <c r="G29" s="58">
        <v>100</v>
      </c>
      <c r="H29" s="62">
        <v>60</v>
      </c>
      <c r="I29" s="62">
        <v>40</v>
      </c>
      <c r="J29" s="55">
        <v>0</v>
      </c>
      <c r="K29" s="55">
        <v>0</v>
      </c>
      <c r="L29" s="59">
        <v>50</v>
      </c>
      <c r="M29" s="58">
        <v>50</v>
      </c>
      <c r="N29" s="58">
        <v>0</v>
      </c>
      <c r="O29" s="58">
        <v>0</v>
      </c>
      <c r="P29" s="58">
        <v>0</v>
      </c>
      <c r="Q29" s="63">
        <v>0</v>
      </c>
    </row>
    <row r="30" spans="1:17" s="39" customFormat="1" ht="13.5" customHeight="1">
      <c r="A30" s="24" t="s">
        <v>69</v>
      </c>
      <c r="B30" s="51" t="s">
        <v>114</v>
      </c>
      <c r="C30" s="52">
        <v>0</v>
      </c>
      <c r="D30" s="24">
        <v>1</v>
      </c>
      <c r="E30" s="61">
        <v>72</v>
      </c>
      <c r="F30" s="24">
        <v>0</v>
      </c>
      <c r="G30" s="58">
        <v>72</v>
      </c>
      <c r="H30" s="62">
        <v>62</v>
      </c>
      <c r="I30" s="62">
        <v>10</v>
      </c>
      <c r="J30" s="55">
        <v>0</v>
      </c>
      <c r="K30" s="55">
        <v>0</v>
      </c>
      <c r="L30" s="59">
        <v>72</v>
      </c>
      <c r="M30" s="58">
        <v>0</v>
      </c>
      <c r="N30" s="58">
        <v>0</v>
      </c>
      <c r="O30" s="58">
        <v>0</v>
      </c>
      <c r="P30" s="58">
        <v>0</v>
      </c>
      <c r="Q30" s="63">
        <v>0</v>
      </c>
    </row>
    <row r="31" spans="1:17" s="39" customFormat="1" ht="22.5" customHeight="1">
      <c r="A31" s="24" t="s">
        <v>70</v>
      </c>
      <c r="B31" s="51" t="s">
        <v>115</v>
      </c>
      <c r="C31" s="52">
        <v>2</v>
      </c>
      <c r="D31" s="24">
        <v>0</v>
      </c>
      <c r="E31" s="61">
        <f>SUM(H31:I31)</f>
        <v>85</v>
      </c>
      <c r="F31" s="24">
        <v>0</v>
      </c>
      <c r="G31" s="58">
        <f>SUM(L31:Q31)</f>
        <v>85</v>
      </c>
      <c r="H31" s="62">
        <v>75</v>
      </c>
      <c r="I31" s="62">
        <v>10</v>
      </c>
      <c r="J31" s="55">
        <v>0</v>
      </c>
      <c r="K31" s="55">
        <v>0</v>
      </c>
      <c r="L31" s="70">
        <v>30</v>
      </c>
      <c r="M31" s="71">
        <v>55</v>
      </c>
      <c r="N31" s="71">
        <v>0</v>
      </c>
      <c r="O31" s="71">
        <v>0</v>
      </c>
      <c r="P31" s="58">
        <v>0</v>
      </c>
      <c r="Q31" s="63">
        <v>0</v>
      </c>
    </row>
    <row r="32" spans="1:17" s="39" customFormat="1" ht="30.75" customHeight="1">
      <c r="A32" s="40" t="s">
        <v>116</v>
      </c>
      <c r="B32" s="72" t="s">
        <v>176</v>
      </c>
      <c r="C32" s="73"/>
      <c r="D32" s="40"/>
      <c r="E32" s="74">
        <f aca="true" t="shared" si="7" ref="E32:P32">E33+E40+E43+E58</f>
        <v>2784</v>
      </c>
      <c r="F32" s="40">
        <f>F33+F40+F43+F58</f>
        <v>230</v>
      </c>
      <c r="G32" s="75">
        <f t="shared" si="7"/>
        <v>2554</v>
      </c>
      <c r="H32" s="75">
        <f t="shared" si="7"/>
        <v>1078</v>
      </c>
      <c r="I32" s="75">
        <f t="shared" si="7"/>
        <v>1050</v>
      </c>
      <c r="J32" s="75">
        <f t="shared" si="7"/>
        <v>40</v>
      </c>
      <c r="K32" s="75">
        <f t="shared" si="7"/>
        <v>396</v>
      </c>
      <c r="L32" s="77">
        <f t="shared" si="7"/>
        <v>34</v>
      </c>
      <c r="M32" s="76">
        <f t="shared" si="7"/>
        <v>0</v>
      </c>
      <c r="N32" s="76">
        <f t="shared" si="7"/>
        <v>612</v>
      </c>
      <c r="O32" s="76">
        <f t="shared" si="7"/>
        <v>828</v>
      </c>
      <c r="P32" s="75">
        <f t="shared" si="7"/>
        <v>612</v>
      </c>
      <c r="Q32" s="78">
        <f>Q33+Q40+Q43+Q58</f>
        <v>432</v>
      </c>
    </row>
    <row r="33" spans="1:17" s="39" customFormat="1" ht="27" customHeight="1">
      <c r="A33" s="35" t="s">
        <v>71</v>
      </c>
      <c r="B33" s="47" t="s">
        <v>72</v>
      </c>
      <c r="C33" s="48">
        <v>15</v>
      </c>
      <c r="D33" s="46">
        <v>0</v>
      </c>
      <c r="E33" s="49">
        <f aca="true" t="shared" si="8" ref="E33:J33">SUM(E34:E39)</f>
        <v>358</v>
      </c>
      <c r="F33" s="35">
        <f t="shared" si="8"/>
        <v>10</v>
      </c>
      <c r="G33" s="35">
        <f t="shared" si="8"/>
        <v>348</v>
      </c>
      <c r="H33" s="35">
        <f t="shared" si="8"/>
        <v>124</v>
      </c>
      <c r="I33" s="35">
        <f t="shared" si="8"/>
        <v>224</v>
      </c>
      <c r="J33" s="46">
        <f t="shared" si="8"/>
        <v>0</v>
      </c>
      <c r="K33" s="46"/>
      <c r="L33" s="35">
        <f aca="true" t="shared" si="9" ref="L33:Q33">SUM(L34:L39)</f>
        <v>34</v>
      </c>
      <c r="M33" s="35">
        <f t="shared" si="9"/>
        <v>0</v>
      </c>
      <c r="N33" s="35">
        <f t="shared" si="9"/>
        <v>80</v>
      </c>
      <c r="O33" s="35">
        <f t="shared" si="9"/>
        <v>110</v>
      </c>
      <c r="P33" s="35">
        <f t="shared" si="9"/>
        <v>82</v>
      </c>
      <c r="Q33" s="50">
        <f t="shared" si="9"/>
        <v>42</v>
      </c>
    </row>
    <row r="34" spans="1:17" s="39" customFormat="1" ht="14.25" customHeight="1">
      <c r="A34" s="24" t="s">
        <v>73</v>
      </c>
      <c r="B34" s="51" t="s">
        <v>74</v>
      </c>
      <c r="C34" s="52">
        <v>5</v>
      </c>
      <c r="D34" s="24">
        <v>0</v>
      </c>
      <c r="E34" s="61">
        <v>48</v>
      </c>
      <c r="F34" s="79">
        <v>6</v>
      </c>
      <c r="G34" s="58">
        <v>42</v>
      </c>
      <c r="H34" s="62">
        <v>34</v>
      </c>
      <c r="I34" s="62">
        <v>8</v>
      </c>
      <c r="J34" s="55">
        <v>0</v>
      </c>
      <c r="K34" s="55">
        <v>0</v>
      </c>
      <c r="L34" s="59">
        <v>0</v>
      </c>
      <c r="M34" s="58">
        <v>0</v>
      </c>
      <c r="N34" s="58">
        <v>0</v>
      </c>
      <c r="O34" s="58">
        <v>0</v>
      </c>
      <c r="P34" s="58">
        <v>42</v>
      </c>
      <c r="Q34" s="60">
        <v>0</v>
      </c>
    </row>
    <row r="35" spans="1:17" s="39" customFormat="1" ht="14.25" customHeight="1">
      <c r="A35" s="24" t="s">
        <v>75</v>
      </c>
      <c r="B35" s="51" t="s">
        <v>6</v>
      </c>
      <c r="C35" s="52">
        <v>3</v>
      </c>
      <c r="D35" s="24">
        <v>0</v>
      </c>
      <c r="E35" s="61">
        <v>48</v>
      </c>
      <c r="F35" s="79">
        <v>4</v>
      </c>
      <c r="G35" s="58">
        <v>44</v>
      </c>
      <c r="H35" s="62">
        <v>36</v>
      </c>
      <c r="I35" s="62">
        <v>8</v>
      </c>
      <c r="J35" s="55">
        <v>0</v>
      </c>
      <c r="K35" s="55">
        <v>0</v>
      </c>
      <c r="L35" s="59">
        <v>0</v>
      </c>
      <c r="M35" s="58">
        <v>0</v>
      </c>
      <c r="N35" s="58">
        <v>44</v>
      </c>
      <c r="O35" s="58">
        <v>0</v>
      </c>
      <c r="P35" s="58">
        <v>0</v>
      </c>
      <c r="Q35" s="60">
        <v>0</v>
      </c>
    </row>
    <row r="36" spans="1:17" s="39" customFormat="1" ht="18" customHeight="1">
      <c r="A36" s="24" t="s">
        <v>76</v>
      </c>
      <c r="B36" s="51" t="s">
        <v>190</v>
      </c>
      <c r="C36" s="80" t="s">
        <v>209</v>
      </c>
      <c r="D36" s="24">
        <v>0</v>
      </c>
      <c r="E36" s="61">
        <v>36</v>
      </c>
      <c r="F36" s="79">
        <v>0</v>
      </c>
      <c r="G36" s="58">
        <v>36</v>
      </c>
      <c r="H36" s="62">
        <v>0</v>
      </c>
      <c r="I36" s="62">
        <v>36</v>
      </c>
      <c r="J36" s="55">
        <v>0</v>
      </c>
      <c r="K36" s="55">
        <v>0</v>
      </c>
      <c r="L36" s="59">
        <v>0</v>
      </c>
      <c r="M36" s="58">
        <v>0</v>
      </c>
      <c r="N36" s="58">
        <v>0</v>
      </c>
      <c r="O36" s="58">
        <v>36</v>
      </c>
      <c r="P36" s="58">
        <v>0</v>
      </c>
      <c r="Q36" s="60">
        <v>0</v>
      </c>
    </row>
    <row r="37" spans="1:17" s="39" customFormat="1" ht="14.25" customHeight="1">
      <c r="A37" s="24" t="s">
        <v>77</v>
      </c>
      <c r="B37" s="51" t="s">
        <v>2</v>
      </c>
      <c r="C37" s="80" t="s">
        <v>177</v>
      </c>
      <c r="D37" s="24">
        <v>0</v>
      </c>
      <c r="E37" s="61">
        <v>160</v>
      </c>
      <c r="F37" s="79">
        <v>0</v>
      </c>
      <c r="G37" s="58">
        <v>160</v>
      </c>
      <c r="H37" s="62">
        <v>4</v>
      </c>
      <c r="I37" s="62">
        <v>156</v>
      </c>
      <c r="J37" s="55">
        <v>0</v>
      </c>
      <c r="K37" s="55">
        <v>0</v>
      </c>
      <c r="L37" s="59">
        <v>0</v>
      </c>
      <c r="M37" s="58">
        <v>0</v>
      </c>
      <c r="N37" s="58">
        <v>36</v>
      </c>
      <c r="O37" s="58">
        <v>42</v>
      </c>
      <c r="P37" s="58">
        <v>40</v>
      </c>
      <c r="Q37" s="60">
        <v>42</v>
      </c>
    </row>
    <row r="38" spans="1:17" s="39" customFormat="1" ht="13.5" customHeight="1">
      <c r="A38" s="24" t="s">
        <v>78</v>
      </c>
      <c r="B38" s="51" t="s">
        <v>191</v>
      </c>
      <c r="C38" s="52">
        <v>2</v>
      </c>
      <c r="D38" s="24">
        <v>0</v>
      </c>
      <c r="E38" s="61">
        <v>32</v>
      </c>
      <c r="F38" s="79">
        <v>0</v>
      </c>
      <c r="G38" s="58">
        <v>32</v>
      </c>
      <c r="H38" s="62">
        <v>26</v>
      </c>
      <c r="I38" s="62">
        <v>6</v>
      </c>
      <c r="J38" s="55">
        <v>0</v>
      </c>
      <c r="K38" s="55">
        <v>0</v>
      </c>
      <c r="L38" s="59">
        <v>0</v>
      </c>
      <c r="M38" s="58">
        <v>0</v>
      </c>
      <c r="N38" s="58">
        <v>0</v>
      </c>
      <c r="O38" s="58">
        <v>32</v>
      </c>
      <c r="P38" s="58">
        <v>0</v>
      </c>
      <c r="Q38" s="60">
        <v>0</v>
      </c>
    </row>
    <row r="39" spans="1:17" s="39" customFormat="1" ht="23.25" customHeight="1">
      <c r="A39" s="24" t="s">
        <v>117</v>
      </c>
      <c r="B39" s="51" t="s">
        <v>208</v>
      </c>
      <c r="C39" s="52">
        <v>1</v>
      </c>
      <c r="D39" s="24">
        <v>0</v>
      </c>
      <c r="E39" s="61">
        <v>34</v>
      </c>
      <c r="F39" s="79">
        <v>0</v>
      </c>
      <c r="G39" s="58">
        <v>34</v>
      </c>
      <c r="H39" s="62">
        <v>24</v>
      </c>
      <c r="I39" s="62">
        <v>10</v>
      </c>
      <c r="J39" s="55">
        <v>0</v>
      </c>
      <c r="K39" s="55">
        <v>0</v>
      </c>
      <c r="L39" s="59">
        <v>34</v>
      </c>
      <c r="M39" s="58">
        <v>0</v>
      </c>
      <c r="N39" s="58">
        <v>0</v>
      </c>
      <c r="O39" s="58">
        <v>0</v>
      </c>
      <c r="P39" s="58">
        <v>0</v>
      </c>
      <c r="Q39" s="60">
        <v>0</v>
      </c>
    </row>
    <row r="40" spans="1:17" s="39" customFormat="1" ht="35.25" customHeight="1">
      <c r="A40" s="35" t="s">
        <v>79</v>
      </c>
      <c r="B40" s="47" t="s">
        <v>80</v>
      </c>
      <c r="C40" s="82">
        <v>2</v>
      </c>
      <c r="D40" s="35">
        <v>0</v>
      </c>
      <c r="E40" s="83">
        <f>SUM(E41:E42)</f>
        <v>108</v>
      </c>
      <c r="F40" s="35">
        <f aca="true" t="shared" si="10" ref="F40:Q40">SUM(F41:F42)</f>
        <v>10</v>
      </c>
      <c r="G40" s="84">
        <f t="shared" si="10"/>
        <v>98</v>
      </c>
      <c r="H40" s="84">
        <f t="shared" si="10"/>
        <v>50</v>
      </c>
      <c r="I40" s="84">
        <f t="shared" si="10"/>
        <v>48</v>
      </c>
      <c r="J40" s="84">
        <f t="shared" si="10"/>
        <v>0</v>
      </c>
      <c r="K40" s="84">
        <f t="shared" si="10"/>
        <v>0</v>
      </c>
      <c r="L40" s="35">
        <f t="shared" si="10"/>
        <v>0</v>
      </c>
      <c r="M40" s="84">
        <f t="shared" si="10"/>
        <v>0</v>
      </c>
      <c r="N40" s="84">
        <f t="shared" si="10"/>
        <v>98</v>
      </c>
      <c r="O40" s="84">
        <f t="shared" si="10"/>
        <v>0</v>
      </c>
      <c r="P40" s="84">
        <f t="shared" si="10"/>
        <v>0</v>
      </c>
      <c r="Q40" s="50">
        <f t="shared" si="10"/>
        <v>0</v>
      </c>
    </row>
    <row r="41" spans="1:17" s="39" customFormat="1" ht="23.25" customHeight="1">
      <c r="A41" s="24" t="s">
        <v>189</v>
      </c>
      <c r="B41" s="51" t="s">
        <v>10</v>
      </c>
      <c r="C41" s="52">
        <v>3</v>
      </c>
      <c r="D41" s="24">
        <v>0</v>
      </c>
      <c r="E41" s="61">
        <v>72</v>
      </c>
      <c r="F41" s="24">
        <v>6</v>
      </c>
      <c r="G41" s="58">
        <v>66</v>
      </c>
      <c r="H41" s="62">
        <v>32</v>
      </c>
      <c r="I41" s="62">
        <v>34</v>
      </c>
      <c r="J41" s="55">
        <v>0</v>
      </c>
      <c r="K41" s="55">
        <v>0</v>
      </c>
      <c r="L41" s="59">
        <v>0</v>
      </c>
      <c r="M41" s="58">
        <v>0</v>
      </c>
      <c r="N41" s="58">
        <v>66</v>
      </c>
      <c r="O41" s="58">
        <v>0</v>
      </c>
      <c r="P41" s="58">
        <v>0</v>
      </c>
      <c r="Q41" s="60">
        <v>0</v>
      </c>
    </row>
    <row r="42" spans="1:17" s="39" customFormat="1" ht="23.25" customHeight="1">
      <c r="A42" s="24" t="s">
        <v>81</v>
      </c>
      <c r="B42" s="51" t="s">
        <v>90</v>
      </c>
      <c r="C42" s="52">
        <v>3</v>
      </c>
      <c r="D42" s="24">
        <v>0</v>
      </c>
      <c r="E42" s="61">
        <v>36</v>
      </c>
      <c r="F42" s="24">
        <v>4</v>
      </c>
      <c r="G42" s="58">
        <v>32</v>
      </c>
      <c r="H42" s="62">
        <v>18</v>
      </c>
      <c r="I42" s="62">
        <v>14</v>
      </c>
      <c r="J42" s="55">
        <v>0</v>
      </c>
      <c r="K42" s="55">
        <v>0</v>
      </c>
      <c r="L42" s="59">
        <v>0</v>
      </c>
      <c r="M42" s="58">
        <v>0</v>
      </c>
      <c r="N42" s="58">
        <v>32</v>
      </c>
      <c r="O42" s="58">
        <v>0</v>
      </c>
      <c r="P42" s="58">
        <v>0</v>
      </c>
      <c r="Q42" s="60">
        <v>0</v>
      </c>
    </row>
    <row r="43" spans="1:18" s="89" customFormat="1" ht="30" customHeight="1">
      <c r="A43" s="85" t="s">
        <v>82</v>
      </c>
      <c r="B43" s="86" t="s">
        <v>83</v>
      </c>
      <c r="C43" s="87"/>
      <c r="D43" s="85"/>
      <c r="E43" s="88">
        <f>SUM(E44:E57)</f>
        <v>1002</v>
      </c>
      <c r="F43" s="88">
        <f>SUM(F44:F57)</f>
        <v>106</v>
      </c>
      <c r="G43" s="88">
        <f aca="true" t="shared" si="11" ref="G43:Q43">SUM(G44:G57)</f>
        <v>896</v>
      </c>
      <c r="H43" s="88">
        <f t="shared" si="11"/>
        <v>452</v>
      </c>
      <c r="I43" s="88">
        <f t="shared" si="11"/>
        <v>424</v>
      </c>
      <c r="J43" s="88">
        <f t="shared" si="11"/>
        <v>20</v>
      </c>
      <c r="K43" s="88">
        <f t="shared" si="11"/>
        <v>0</v>
      </c>
      <c r="L43" s="88">
        <f t="shared" si="11"/>
        <v>0</v>
      </c>
      <c r="M43" s="88">
        <f t="shared" si="11"/>
        <v>0</v>
      </c>
      <c r="N43" s="88">
        <f t="shared" si="11"/>
        <v>130</v>
      </c>
      <c r="O43" s="88">
        <f t="shared" si="11"/>
        <v>454</v>
      </c>
      <c r="P43" s="88">
        <f t="shared" si="11"/>
        <v>214</v>
      </c>
      <c r="Q43" s="88">
        <f t="shared" si="11"/>
        <v>98</v>
      </c>
      <c r="R43" s="39"/>
    </row>
    <row r="44" spans="1:17" s="39" customFormat="1" ht="24" customHeight="1">
      <c r="A44" s="90" t="s">
        <v>84</v>
      </c>
      <c r="B44" s="91" t="s">
        <v>118</v>
      </c>
      <c r="C44" s="92">
        <v>4</v>
      </c>
      <c r="D44" s="90">
        <v>0</v>
      </c>
      <c r="E44" s="93">
        <v>138</v>
      </c>
      <c r="F44" s="94">
        <v>16</v>
      </c>
      <c r="G44" s="95">
        <v>122</v>
      </c>
      <c r="H44" s="90">
        <v>56</v>
      </c>
      <c r="I44" s="90">
        <v>46</v>
      </c>
      <c r="J44" s="90">
        <v>20</v>
      </c>
      <c r="K44" s="90">
        <v>0</v>
      </c>
      <c r="L44" s="96">
        <v>0</v>
      </c>
      <c r="M44" s="96">
        <v>0</v>
      </c>
      <c r="N44" s="96">
        <v>50</v>
      </c>
      <c r="O44" s="96">
        <v>72</v>
      </c>
      <c r="P44" s="96">
        <v>0</v>
      </c>
      <c r="Q44" s="60">
        <v>0</v>
      </c>
    </row>
    <row r="45" spans="1:17" s="39" customFormat="1" ht="24" customHeight="1">
      <c r="A45" s="90" t="s">
        <v>85</v>
      </c>
      <c r="B45" s="91" t="s">
        <v>122</v>
      </c>
      <c r="C45" s="92">
        <v>0</v>
      </c>
      <c r="D45" s="90">
        <v>5</v>
      </c>
      <c r="E45" s="97">
        <v>66</v>
      </c>
      <c r="F45" s="90">
        <v>10</v>
      </c>
      <c r="G45" s="96">
        <v>56</v>
      </c>
      <c r="H45" s="90">
        <v>42</v>
      </c>
      <c r="I45" s="90">
        <v>14</v>
      </c>
      <c r="J45" s="90">
        <v>0</v>
      </c>
      <c r="K45" s="90">
        <v>0</v>
      </c>
      <c r="L45" s="96">
        <v>0</v>
      </c>
      <c r="M45" s="96">
        <v>0</v>
      </c>
      <c r="N45" s="96">
        <v>0</v>
      </c>
      <c r="O45" s="96">
        <v>0</v>
      </c>
      <c r="P45" s="96">
        <v>56</v>
      </c>
      <c r="Q45" s="60">
        <v>0</v>
      </c>
    </row>
    <row r="46" spans="1:17" s="39" customFormat="1" ht="24" customHeight="1">
      <c r="A46" s="90" t="s">
        <v>86</v>
      </c>
      <c r="B46" s="91" t="s">
        <v>123</v>
      </c>
      <c r="C46" s="92">
        <v>0</v>
      </c>
      <c r="D46" s="90">
        <v>4</v>
      </c>
      <c r="E46" s="97">
        <v>80</v>
      </c>
      <c r="F46" s="90">
        <v>16</v>
      </c>
      <c r="G46" s="96">
        <v>64</v>
      </c>
      <c r="H46" s="90">
        <v>40</v>
      </c>
      <c r="I46" s="90">
        <v>24</v>
      </c>
      <c r="J46" s="90">
        <v>0</v>
      </c>
      <c r="K46" s="90">
        <v>0</v>
      </c>
      <c r="L46" s="96">
        <v>0</v>
      </c>
      <c r="M46" s="96">
        <v>0</v>
      </c>
      <c r="N46" s="96">
        <v>0</v>
      </c>
      <c r="O46" s="96">
        <v>64</v>
      </c>
      <c r="P46" s="96">
        <v>0</v>
      </c>
      <c r="Q46" s="60">
        <v>0</v>
      </c>
    </row>
    <row r="47" spans="1:17" s="39" customFormat="1" ht="24" customHeight="1">
      <c r="A47" s="90" t="s">
        <v>87</v>
      </c>
      <c r="B47" s="91" t="s">
        <v>124</v>
      </c>
      <c r="C47" s="92">
        <v>3</v>
      </c>
      <c r="D47" s="90">
        <v>0</v>
      </c>
      <c r="E47" s="97">
        <v>90</v>
      </c>
      <c r="F47" s="90">
        <v>10</v>
      </c>
      <c r="G47" s="96">
        <v>80</v>
      </c>
      <c r="H47" s="90">
        <v>44</v>
      </c>
      <c r="I47" s="90">
        <v>36</v>
      </c>
      <c r="J47" s="90">
        <v>0</v>
      </c>
      <c r="K47" s="90">
        <v>0</v>
      </c>
      <c r="L47" s="96">
        <v>0</v>
      </c>
      <c r="M47" s="96">
        <v>0</v>
      </c>
      <c r="N47" s="96">
        <v>80</v>
      </c>
      <c r="O47" s="96">
        <v>0</v>
      </c>
      <c r="P47" s="96">
        <v>0</v>
      </c>
      <c r="Q47" s="60">
        <v>0</v>
      </c>
    </row>
    <row r="48" spans="1:17" s="39" customFormat="1" ht="24" customHeight="1">
      <c r="A48" s="90" t="s">
        <v>120</v>
      </c>
      <c r="B48" s="91" t="s">
        <v>125</v>
      </c>
      <c r="C48" s="92">
        <v>5</v>
      </c>
      <c r="D48" s="90">
        <v>0</v>
      </c>
      <c r="E48" s="97">
        <v>54</v>
      </c>
      <c r="F48" s="90">
        <v>10</v>
      </c>
      <c r="G48" s="96">
        <v>44</v>
      </c>
      <c r="H48" s="90">
        <v>22</v>
      </c>
      <c r="I48" s="90">
        <v>22</v>
      </c>
      <c r="J48" s="90">
        <v>0</v>
      </c>
      <c r="K48" s="90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60">
        <v>44</v>
      </c>
    </row>
    <row r="49" spans="1:17" s="39" customFormat="1" ht="24" customHeight="1">
      <c r="A49" s="90" t="s">
        <v>121</v>
      </c>
      <c r="B49" s="91" t="s">
        <v>192</v>
      </c>
      <c r="C49" s="92">
        <v>5</v>
      </c>
      <c r="D49" s="90">
        <v>0</v>
      </c>
      <c r="E49" s="97">
        <v>48</v>
      </c>
      <c r="F49" s="90">
        <v>0</v>
      </c>
      <c r="G49" s="96">
        <v>48</v>
      </c>
      <c r="H49" s="90">
        <v>24</v>
      </c>
      <c r="I49" s="90">
        <v>24</v>
      </c>
      <c r="J49" s="90">
        <v>0</v>
      </c>
      <c r="K49" s="90">
        <v>0</v>
      </c>
      <c r="L49" s="96">
        <v>0</v>
      </c>
      <c r="M49" s="96">
        <v>0</v>
      </c>
      <c r="N49" s="96">
        <v>0</v>
      </c>
      <c r="O49" s="96">
        <v>0</v>
      </c>
      <c r="P49" s="96">
        <v>48</v>
      </c>
      <c r="Q49" s="60">
        <v>0</v>
      </c>
    </row>
    <row r="50" spans="1:17" s="39" customFormat="1" ht="24" customHeight="1">
      <c r="A50" s="90" t="s">
        <v>88</v>
      </c>
      <c r="B50" s="91" t="s">
        <v>195</v>
      </c>
      <c r="C50" s="92">
        <v>5</v>
      </c>
      <c r="D50" s="90">
        <v>0</v>
      </c>
      <c r="E50" s="97">
        <v>38</v>
      </c>
      <c r="F50" s="90">
        <v>6</v>
      </c>
      <c r="G50" s="96">
        <v>32</v>
      </c>
      <c r="H50" s="90">
        <v>20</v>
      </c>
      <c r="I50" s="90">
        <v>12</v>
      </c>
      <c r="J50" s="90">
        <v>0</v>
      </c>
      <c r="K50" s="90">
        <v>0</v>
      </c>
      <c r="L50" s="96">
        <v>0</v>
      </c>
      <c r="M50" s="96">
        <v>0</v>
      </c>
      <c r="N50" s="96">
        <v>0</v>
      </c>
      <c r="O50" s="96">
        <v>0</v>
      </c>
      <c r="P50" s="96">
        <v>32</v>
      </c>
      <c r="Q50" s="60">
        <v>0</v>
      </c>
    </row>
    <row r="51" spans="1:17" s="39" customFormat="1" ht="24" customHeight="1">
      <c r="A51" s="90" t="s">
        <v>89</v>
      </c>
      <c r="B51" s="91" t="s">
        <v>90</v>
      </c>
      <c r="C51" s="92">
        <v>5</v>
      </c>
      <c r="D51" s="90">
        <v>0</v>
      </c>
      <c r="E51" s="97">
        <v>36</v>
      </c>
      <c r="F51" s="90">
        <v>4</v>
      </c>
      <c r="G51" s="96">
        <v>32</v>
      </c>
      <c r="H51" s="90">
        <v>4</v>
      </c>
      <c r="I51" s="90">
        <v>28</v>
      </c>
      <c r="J51" s="90">
        <v>0</v>
      </c>
      <c r="K51" s="90">
        <v>0</v>
      </c>
      <c r="L51" s="96">
        <v>0</v>
      </c>
      <c r="M51" s="96">
        <v>0</v>
      </c>
      <c r="N51" s="96">
        <v>0</v>
      </c>
      <c r="O51" s="96">
        <v>0</v>
      </c>
      <c r="P51" s="96">
        <v>32</v>
      </c>
      <c r="Q51" s="60">
        <v>0</v>
      </c>
    </row>
    <row r="52" spans="1:17" s="39" customFormat="1" ht="24" customHeight="1">
      <c r="A52" s="90" t="s">
        <v>91</v>
      </c>
      <c r="B52" s="91" t="s">
        <v>11</v>
      </c>
      <c r="C52" s="92">
        <v>4</v>
      </c>
      <c r="D52" s="90">
        <v>0</v>
      </c>
      <c r="E52" s="97">
        <v>68</v>
      </c>
      <c r="F52" s="90">
        <v>12</v>
      </c>
      <c r="G52" s="96">
        <v>56</v>
      </c>
      <c r="H52" s="90">
        <v>20</v>
      </c>
      <c r="I52" s="90">
        <v>36</v>
      </c>
      <c r="J52" s="90">
        <v>0</v>
      </c>
      <c r="K52" s="90">
        <v>0</v>
      </c>
      <c r="L52" s="96">
        <v>0</v>
      </c>
      <c r="M52" s="96">
        <v>0</v>
      </c>
      <c r="N52" s="96">
        <v>0</v>
      </c>
      <c r="O52" s="96">
        <v>56</v>
      </c>
      <c r="P52" s="96">
        <v>0</v>
      </c>
      <c r="Q52" s="60">
        <v>0</v>
      </c>
    </row>
    <row r="53" spans="1:17" s="39" customFormat="1" ht="24" customHeight="1">
      <c r="A53" s="90" t="s">
        <v>12</v>
      </c>
      <c r="B53" s="91" t="s">
        <v>119</v>
      </c>
      <c r="C53" s="92">
        <v>4</v>
      </c>
      <c r="D53" s="90">
        <v>0</v>
      </c>
      <c r="E53" s="97">
        <v>48</v>
      </c>
      <c r="F53" s="90">
        <v>0</v>
      </c>
      <c r="G53" s="96">
        <v>48</v>
      </c>
      <c r="H53" s="90">
        <v>24</v>
      </c>
      <c r="I53" s="90">
        <v>24</v>
      </c>
      <c r="J53" s="90">
        <v>0</v>
      </c>
      <c r="K53" s="90">
        <v>0</v>
      </c>
      <c r="L53" s="96">
        <v>0</v>
      </c>
      <c r="M53" s="96">
        <v>0</v>
      </c>
      <c r="N53" s="96">
        <v>0</v>
      </c>
      <c r="O53" s="96">
        <v>48</v>
      </c>
      <c r="P53" s="96">
        <v>0</v>
      </c>
      <c r="Q53" s="60">
        <v>0</v>
      </c>
    </row>
    <row r="54" spans="1:17" s="39" customFormat="1" ht="24" customHeight="1">
      <c r="A54" s="90" t="s">
        <v>92</v>
      </c>
      <c r="B54" s="91" t="s">
        <v>193</v>
      </c>
      <c r="C54" s="92">
        <v>4</v>
      </c>
      <c r="D54" s="90">
        <v>0</v>
      </c>
      <c r="E54" s="97">
        <v>68</v>
      </c>
      <c r="F54" s="90">
        <v>0</v>
      </c>
      <c r="G54" s="96">
        <v>68</v>
      </c>
      <c r="H54" s="90">
        <v>36</v>
      </c>
      <c r="I54" s="90">
        <v>32</v>
      </c>
      <c r="J54" s="90">
        <v>0</v>
      </c>
      <c r="K54" s="90">
        <v>0</v>
      </c>
      <c r="L54" s="96">
        <v>0</v>
      </c>
      <c r="M54" s="96">
        <v>0</v>
      </c>
      <c r="N54" s="96">
        <v>0</v>
      </c>
      <c r="O54" s="96">
        <v>68</v>
      </c>
      <c r="P54" s="96">
        <v>0</v>
      </c>
      <c r="Q54" s="60">
        <v>0</v>
      </c>
    </row>
    <row r="55" spans="1:17" s="39" customFormat="1" ht="24" customHeight="1">
      <c r="A55" s="90" t="s">
        <v>93</v>
      </c>
      <c r="B55" s="91" t="s">
        <v>126</v>
      </c>
      <c r="C55" s="92">
        <v>4</v>
      </c>
      <c r="D55" s="90">
        <v>0</v>
      </c>
      <c r="E55" s="97">
        <v>118</v>
      </c>
      <c r="F55" s="90">
        <v>10</v>
      </c>
      <c r="G55" s="90">
        <v>108</v>
      </c>
      <c r="H55" s="90">
        <v>40</v>
      </c>
      <c r="I55" s="90">
        <v>68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108</v>
      </c>
      <c r="P55" s="90">
        <v>0</v>
      </c>
      <c r="Q55" s="81">
        <v>0</v>
      </c>
    </row>
    <row r="56" spans="1:17" s="39" customFormat="1" ht="24" customHeight="1">
      <c r="A56" s="90" t="s">
        <v>127</v>
      </c>
      <c r="B56" s="91" t="s">
        <v>194</v>
      </c>
      <c r="C56" s="92">
        <v>4</v>
      </c>
      <c r="D56" s="90">
        <v>0</v>
      </c>
      <c r="E56" s="97">
        <v>38</v>
      </c>
      <c r="F56" s="90">
        <v>0</v>
      </c>
      <c r="G56" s="90">
        <v>38</v>
      </c>
      <c r="H56" s="90">
        <v>28</v>
      </c>
      <c r="I56" s="90">
        <v>10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38</v>
      </c>
      <c r="P56" s="90">
        <v>0</v>
      </c>
      <c r="Q56" s="81">
        <v>0</v>
      </c>
    </row>
    <row r="57" spans="1:17" s="39" customFormat="1" ht="24" customHeight="1">
      <c r="A57" s="90" t="s">
        <v>128</v>
      </c>
      <c r="B57" s="91" t="s">
        <v>129</v>
      </c>
      <c r="C57" s="92">
        <v>6</v>
      </c>
      <c r="D57" s="90">
        <v>0</v>
      </c>
      <c r="E57" s="97">
        <v>112</v>
      </c>
      <c r="F57" s="90">
        <v>12</v>
      </c>
      <c r="G57" s="90">
        <v>100</v>
      </c>
      <c r="H57" s="90">
        <v>52</v>
      </c>
      <c r="I57" s="90">
        <v>48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46</v>
      </c>
      <c r="Q57" s="81">
        <v>54</v>
      </c>
    </row>
    <row r="58" spans="1:17" s="39" customFormat="1" ht="36.75" customHeight="1">
      <c r="A58" s="85" t="s">
        <v>94</v>
      </c>
      <c r="B58" s="86" t="s">
        <v>18</v>
      </c>
      <c r="C58" s="99">
        <v>35</v>
      </c>
      <c r="D58" s="100"/>
      <c r="E58" s="88">
        <f>E59+E63+E68+E73+E78+E81</f>
        <v>1316</v>
      </c>
      <c r="F58" s="88">
        <f aca="true" t="shared" si="12" ref="F58:P58">F59+F63+F68+F73+F78+F81</f>
        <v>104</v>
      </c>
      <c r="G58" s="88">
        <f t="shared" si="12"/>
        <v>1212</v>
      </c>
      <c r="H58" s="88">
        <f t="shared" si="12"/>
        <v>452</v>
      </c>
      <c r="I58" s="88">
        <f t="shared" si="12"/>
        <v>354</v>
      </c>
      <c r="J58" s="88">
        <f t="shared" si="12"/>
        <v>20</v>
      </c>
      <c r="K58" s="88">
        <f t="shared" si="12"/>
        <v>396</v>
      </c>
      <c r="L58" s="88">
        <f t="shared" si="12"/>
        <v>0</v>
      </c>
      <c r="M58" s="88">
        <f t="shared" si="12"/>
        <v>0</v>
      </c>
      <c r="N58" s="88">
        <f t="shared" si="12"/>
        <v>304</v>
      </c>
      <c r="O58" s="88">
        <f t="shared" si="12"/>
        <v>264</v>
      </c>
      <c r="P58" s="88">
        <f t="shared" si="12"/>
        <v>316</v>
      </c>
      <c r="Q58" s="88">
        <f>Q59+Q63+Q68+Q73+Q78</f>
        <v>292</v>
      </c>
    </row>
    <row r="59" spans="1:17" s="39" customFormat="1" ht="49.5" customHeight="1">
      <c r="A59" s="101" t="s">
        <v>95</v>
      </c>
      <c r="B59" s="102" t="s">
        <v>130</v>
      </c>
      <c r="C59" s="103"/>
      <c r="D59" s="104">
        <v>4</v>
      </c>
      <c r="E59" s="105">
        <f>SUM(E60:E62)</f>
        <v>332</v>
      </c>
      <c r="F59" s="105">
        <f>SUM(F60:F62)</f>
        <v>28</v>
      </c>
      <c r="G59" s="105">
        <f aca="true" t="shared" si="13" ref="G59:Q59">SUM(G60:G62)</f>
        <v>304</v>
      </c>
      <c r="H59" s="105">
        <f t="shared" si="13"/>
        <v>116</v>
      </c>
      <c r="I59" s="105">
        <f t="shared" si="13"/>
        <v>116</v>
      </c>
      <c r="J59" s="105">
        <f t="shared" si="13"/>
        <v>0</v>
      </c>
      <c r="K59" s="105">
        <f t="shared" si="13"/>
        <v>72</v>
      </c>
      <c r="L59" s="105">
        <f t="shared" si="13"/>
        <v>0</v>
      </c>
      <c r="M59" s="105">
        <f t="shared" si="13"/>
        <v>0</v>
      </c>
      <c r="N59" s="105">
        <f t="shared" si="13"/>
        <v>304</v>
      </c>
      <c r="O59" s="105">
        <f t="shared" si="13"/>
        <v>0</v>
      </c>
      <c r="P59" s="105">
        <f t="shared" si="13"/>
        <v>0</v>
      </c>
      <c r="Q59" s="105">
        <f t="shared" si="13"/>
        <v>0</v>
      </c>
    </row>
    <row r="60" spans="1:17" s="39" customFormat="1" ht="36.75" customHeight="1">
      <c r="A60" s="90" t="s">
        <v>197</v>
      </c>
      <c r="B60" s="91" t="s">
        <v>131</v>
      </c>
      <c r="C60" s="92">
        <v>4</v>
      </c>
      <c r="D60" s="90">
        <v>0</v>
      </c>
      <c r="E60" s="93">
        <v>260</v>
      </c>
      <c r="F60" s="94">
        <v>28</v>
      </c>
      <c r="G60" s="95">
        <v>232</v>
      </c>
      <c r="H60" s="90">
        <v>116</v>
      </c>
      <c r="I60" s="90">
        <v>116</v>
      </c>
      <c r="J60" s="90">
        <v>0</v>
      </c>
      <c r="K60" s="90">
        <v>0</v>
      </c>
      <c r="L60" s="96">
        <v>0</v>
      </c>
      <c r="M60" s="96">
        <v>0</v>
      </c>
      <c r="N60" s="96">
        <v>232</v>
      </c>
      <c r="O60" s="96">
        <v>0</v>
      </c>
      <c r="P60" s="96">
        <v>0</v>
      </c>
      <c r="Q60" s="60">
        <v>0</v>
      </c>
    </row>
    <row r="61" spans="1:17" s="39" customFormat="1" ht="41.25" customHeight="1">
      <c r="A61" s="55" t="s">
        <v>133</v>
      </c>
      <c r="B61" s="51" t="s">
        <v>132</v>
      </c>
      <c r="C61" s="52">
        <v>4</v>
      </c>
      <c r="D61" s="24">
        <v>0</v>
      </c>
      <c r="E61" s="53">
        <v>36</v>
      </c>
      <c r="F61" s="24">
        <v>0</v>
      </c>
      <c r="G61" s="58">
        <f>SUM(L61:Q61)</f>
        <v>36</v>
      </c>
      <c r="H61" s="55">
        <v>0</v>
      </c>
      <c r="I61" s="55">
        <v>0</v>
      </c>
      <c r="J61" s="55">
        <v>0</v>
      </c>
      <c r="K61" s="55">
        <v>36</v>
      </c>
      <c r="L61" s="59">
        <v>0</v>
      </c>
      <c r="M61" s="58">
        <v>0</v>
      </c>
      <c r="N61" s="58">
        <v>36</v>
      </c>
      <c r="O61" s="58">
        <v>0</v>
      </c>
      <c r="P61" s="58">
        <v>0</v>
      </c>
      <c r="Q61" s="60">
        <v>0</v>
      </c>
    </row>
    <row r="62" spans="1:17" s="39" customFormat="1" ht="33.75" customHeight="1">
      <c r="A62" s="94" t="s">
        <v>17</v>
      </c>
      <c r="B62" s="98" t="s">
        <v>157</v>
      </c>
      <c r="C62" s="106">
        <v>4</v>
      </c>
      <c r="D62" s="94">
        <v>0</v>
      </c>
      <c r="E62" s="93">
        <v>36</v>
      </c>
      <c r="F62" s="94">
        <v>0</v>
      </c>
      <c r="G62" s="94">
        <v>36</v>
      </c>
      <c r="H62" s="94">
        <v>0</v>
      </c>
      <c r="I62" s="94">
        <v>0</v>
      </c>
      <c r="J62" s="94">
        <v>0</v>
      </c>
      <c r="K62" s="94">
        <v>36</v>
      </c>
      <c r="L62" s="94">
        <v>0</v>
      </c>
      <c r="M62" s="94">
        <v>0</v>
      </c>
      <c r="N62" s="94">
        <v>36</v>
      </c>
      <c r="O62" s="94">
        <v>0</v>
      </c>
      <c r="P62" s="90">
        <v>0</v>
      </c>
      <c r="Q62" s="176">
        <v>0</v>
      </c>
    </row>
    <row r="63" spans="1:17" s="39" customFormat="1" ht="42" customHeight="1">
      <c r="A63" s="101" t="s">
        <v>134</v>
      </c>
      <c r="B63" s="102" t="s">
        <v>135</v>
      </c>
      <c r="C63" s="108"/>
      <c r="D63" s="101">
        <v>4</v>
      </c>
      <c r="E63" s="105">
        <f>SUM(E64:E67)</f>
        <v>270</v>
      </c>
      <c r="F63" s="105">
        <f aca="true" t="shared" si="14" ref="F63:Q63">SUM(F64:F67)</f>
        <v>6</v>
      </c>
      <c r="G63" s="105">
        <f t="shared" si="14"/>
        <v>264</v>
      </c>
      <c r="H63" s="105">
        <f t="shared" si="14"/>
        <v>116</v>
      </c>
      <c r="I63" s="105">
        <f t="shared" si="14"/>
        <v>76</v>
      </c>
      <c r="J63" s="105">
        <f t="shared" si="14"/>
        <v>0</v>
      </c>
      <c r="K63" s="105">
        <f t="shared" si="14"/>
        <v>72</v>
      </c>
      <c r="L63" s="105">
        <f t="shared" si="14"/>
        <v>0</v>
      </c>
      <c r="M63" s="105">
        <f t="shared" si="14"/>
        <v>0</v>
      </c>
      <c r="N63" s="105">
        <f t="shared" si="14"/>
        <v>0</v>
      </c>
      <c r="O63" s="105">
        <f t="shared" si="14"/>
        <v>264</v>
      </c>
      <c r="P63" s="105">
        <f t="shared" si="14"/>
        <v>0</v>
      </c>
      <c r="Q63" s="105">
        <f t="shared" si="14"/>
        <v>0</v>
      </c>
    </row>
    <row r="64" spans="1:17" s="39" customFormat="1" ht="41.25" customHeight="1">
      <c r="A64" s="109" t="s">
        <v>96</v>
      </c>
      <c r="B64" s="91" t="s">
        <v>136</v>
      </c>
      <c r="C64" s="92">
        <v>4</v>
      </c>
      <c r="D64" s="90">
        <v>0</v>
      </c>
      <c r="E64" s="93">
        <v>104</v>
      </c>
      <c r="F64" s="94">
        <v>6</v>
      </c>
      <c r="G64" s="95">
        <v>98</v>
      </c>
      <c r="H64" s="90">
        <v>54</v>
      </c>
      <c r="I64" s="90">
        <v>44</v>
      </c>
      <c r="J64" s="90">
        <v>0</v>
      </c>
      <c r="K64" s="90">
        <v>0</v>
      </c>
      <c r="L64" s="96">
        <v>0</v>
      </c>
      <c r="M64" s="96">
        <v>0</v>
      </c>
      <c r="N64" s="96">
        <v>0</v>
      </c>
      <c r="O64" s="96">
        <v>98</v>
      </c>
      <c r="P64" s="96">
        <v>0</v>
      </c>
      <c r="Q64" s="60">
        <v>0</v>
      </c>
    </row>
    <row r="65" spans="1:17" s="39" customFormat="1" ht="36.75" customHeight="1">
      <c r="A65" s="17" t="s">
        <v>139</v>
      </c>
      <c r="B65" s="110" t="s">
        <v>137</v>
      </c>
      <c r="C65" s="111">
        <v>4</v>
      </c>
      <c r="D65" s="55">
        <v>0</v>
      </c>
      <c r="E65" s="112">
        <v>94</v>
      </c>
      <c r="F65" s="113">
        <v>0</v>
      </c>
      <c r="G65" s="114">
        <v>94</v>
      </c>
      <c r="H65" s="115">
        <v>62</v>
      </c>
      <c r="I65" s="116">
        <v>32</v>
      </c>
      <c r="J65" s="116">
        <v>0</v>
      </c>
      <c r="K65" s="116">
        <v>0</v>
      </c>
      <c r="L65" s="117">
        <v>0</v>
      </c>
      <c r="M65" s="117">
        <v>0</v>
      </c>
      <c r="N65" s="117">
        <v>0</v>
      </c>
      <c r="O65" s="117">
        <v>94</v>
      </c>
      <c r="P65" s="118">
        <v>0</v>
      </c>
      <c r="Q65" s="60">
        <v>0</v>
      </c>
    </row>
    <row r="66" spans="1:17" s="39" customFormat="1" ht="36.75" customHeight="1">
      <c r="A66" s="119" t="s">
        <v>140</v>
      </c>
      <c r="B66" s="110" t="s">
        <v>138</v>
      </c>
      <c r="C66" s="111">
        <v>4</v>
      </c>
      <c r="D66" s="55">
        <v>0</v>
      </c>
      <c r="E66" s="112">
        <f>G66+F66</f>
        <v>36</v>
      </c>
      <c r="F66" s="113">
        <v>0</v>
      </c>
      <c r="G66" s="114">
        <f>SUM(L66:Q66)</f>
        <v>36</v>
      </c>
      <c r="H66" s="115">
        <v>0</v>
      </c>
      <c r="I66" s="116">
        <v>0</v>
      </c>
      <c r="J66" s="116">
        <v>0</v>
      </c>
      <c r="K66" s="116">
        <v>36</v>
      </c>
      <c r="L66" s="117">
        <v>0</v>
      </c>
      <c r="M66" s="117">
        <v>0</v>
      </c>
      <c r="N66" s="117">
        <v>0</v>
      </c>
      <c r="O66" s="117">
        <v>36</v>
      </c>
      <c r="P66" s="118">
        <v>0</v>
      </c>
      <c r="Q66" s="60">
        <v>0</v>
      </c>
    </row>
    <row r="67" spans="1:17" s="39" customFormat="1" ht="38.25" customHeight="1">
      <c r="A67" s="55" t="s">
        <v>17</v>
      </c>
      <c r="B67" s="91" t="s">
        <v>157</v>
      </c>
      <c r="C67" s="92">
        <v>4</v>
      </c>
      <c r="D67" s="90">
        <v>0</v>
      </c>
      <c r="E67" s="97">
        <f>SUM(F67:G67)</f>
        <v>36</v>
      </c>
      <c r="F67" s="90">
        <v>0</v>
      </c>
      <c r="G67" s="90">
        <f>SUM(L67:Q67)</f>
        <v>36</v>
      </c>
      <c r="H67" s="90">
        <v>0</v>
      </c>
      <c r="I67" s="90">
        <v>0</v>
      </c>
      <c r="J67" s="90">
        <v>0</v>
      </c>
      <c r="K67" s="90">
        <v>36</v>
      </c>
      <c r="L67" s="90">
        <v>0</v>
      </c>
      <c r="M67" s="90">
        <v>0</v>
      </c>
      <c r="N67" s="90">
        <v>0</v>
      </c>
      <c r="O67" s="90">
        <v>36</v>
      </c>
      <c r="P67" s="90">
        <v>0</v>
      </c>
      <c r="Q67" s="81">
        <v>0</v>
      </c>
    </row>
    <row r="68" spans="1:17" s="39" customFormat="1" ht="38.25" customHeight="1">
      <c r="A68" s="120" t="s">
        <v>97</v>
      </c>
      <c r="B68" s="121" t="s">
        <v>141</v>
      </c>
      <c r="C68" s="122"/>
      <c r="D68" s="123">
        <v>6</v>
      </c>
      <c r="E68" s="124">
        <f>SUM(E69:E72)</f>
        <v>282</v>
      </c>
      <c r="F68" s="124">
        <f aca="true" t="shared" si="15" ref="F68:Q68">SUM(F69:F72)</f>
        <v>36</v>
      </c>
      <c r="G68" s="124">
        <f t="shared" si="15"/>
        <v>246</v>
      </c>
      <c r="H68" s="124">
        <f t="shared" si="15"/>
        <v>92</v>
      </c>
      <c r="I68" s="124">
        <v>72</v>
      </c>
      <c r="J68" s="124">
        <f t="shared" si="15"/>
        <v>0</v>
      </c>
      <c r="K68" s="124">
        <f t="shared" si="15"/>
        <v>72</v>
      </c>
      <c r="L68" s="124">
        <f t="shared" si="15"/>
        <v>0</v>
      </c>
      <c r="M68" s="124">
        <f t="shared" si="15"/>
        <v>0</v>
      </c>
      <c r="N68" s="124">
        <f t="shared" si="15"/>
        <v>0</v>
      </c>
      <c r="O68" s="124">
        <f t="shared" si="15"/>
        <v>0</v>
      </c>
      <c r="P68" s="124">
        <f t="shared" si="15"/>
        <v>246</v>
      </c>
      <c r="Q68" s="124">
        <f t="shared" si="15"/>
        <v>0</v>
      </c>
    </row>
    <row r="69" spans="1:17" s="39" customFormat="1" ht="38.25" customHeight="1">
      <c r="A69" s="55" t="s">
        <v>98</v>
      </c>
      <c r="B69" s="110" t="s">
        <v>142</v>
      </c>
      <c r="C69" s="111">
        <v>6</v>
      </c>
      <c r="D69" s="55">
        <v>0</v>
      </c>
      <c r="E69" s="125">
        <v>100</v>
      </c>
      <c r="F69" s="21">
        <v>0</v>
      </c>
      <c r="G69" s="126">
        <v>100</v>
      </c>
      <c r="H69" s="115">
        <v>52</v>
      </c>
      <c r="I69" s="115">
        <v>48</v>
      </c>
      <c r="J69" s="115">
        <v>0</v>
      </c>
      <c r="K69" s="115">
        <v>0</v>
      </c>
      <c r="L69" s="117">
        <v>0</v>
      </c>
      <c r="M69" s="117">
        <v>0</v>
      </c>
      <c r="N69" s="117">
        <v>0</v>
      </c>
      <c r="O69" s="117">
        <v>0</v>
      </c>
      <c r="P69" s="118">
        <v>100</v>
      </c>
      <c r="Q69" s="60">
        <v>0</v>
      </c>
    </row>
    <row r="70" spans="1:17" s="39" customFormat="1" ht="38.25" customHeight="1">
      <c r="A70" s="127" t="s">
        <v>143</v>
      </c>
      <c r="B70" s="110" t="s">
        <v>144</v>
      </c>
      <c r="C70" s="111">
        <v>6</v>
      </c>
      <c r="D70" s="55">
        <v>0</v>
      </c>
      <c r="E70" s="112">
        <v>110</v>
      </c>
      <c r="F70" s="113">
        <v>36</v>
      </c>
      <c r="G70" s="114">
        <v>74</v>
      </c>
      <c r="H70" s="115">
        <v>40</v>
      </c>
      <c r="I70" s="115">
        <v>34</v>
      </c>
      <c r="J70" s="115">
        <v>0</v>
      </c>
      <c r="K70" s="115">
        <v>0</v>
      </c>
      <c r="L70" s="117">
        <v>0</v>
      </c>
      <c r="M70" s="117">
        <v>0</v>
      </c>
      <c r="N70" s="117">
        <v>0</v>
      </c>
      <c r="O70" s="117">
        <v>0</v>
      </c>
      <c r="P70" s="118">
        <v>74</v>
      </c>
      <c r="Q70" s="60">
        <v>0</v>
      </c>
    </row>
    <row r="71" spans="1:17" s="39" customFormat="1" ht="38.25" customHeight="1">
      <c r="A71" s="55" t="s">
        <v>146</v>
      </c>
      <c r="B71" s="110" t="s">
        <v>145</v>
      </c>
      <c r="C71" s="128">
        <v>6</v>
      </c>
      <c r="D71" s="129">
        <v>0</v>
      </c>
      <c r="E71" s="125">
        <v>36</v>
      </c>
      <c r="F71" s="21">
        <v>0</v>
      </c>
      <c r="G71" s="126">
        <v>36</v>
      </c>
      <c r="H71" s="19">
        <v>0</v>
      </c>
      <c r="I71" s="19">
        <v>0</v>
      </c>
      <c r="J71" s="19">
        <v>0</v>
      </c>
      <c r="K71" s="19">
        <v>36</v>
      </c>
      <c r="L71" s="130">
        <v>0</v>
      </c>
      <c r="M71" s="130">
        <v>0</v>
      </c>
      <c r="N71" s="130">
        <v>0</v>
      </c>
      <c r="O71" s="130">
        <v>0</v>
      </c>
      <c r="P71" s="131">
        <v>36</v>
      </c>
      <c r="Q71" s="57">
        <v>0</v>
      </c>
    </row>
    <row r="72" spans="1:17" s="39" customFormat="1" ht="38.25" customHeight="1">
      <c r="A72" s="129" t="s">
        <v>17</v>
      </c>
      <c r="B72" s="110" t="s">
        <v>188</v>
      </c>
      <c r="C72" s="29">
        <v>6</v>
      </c>
      <c r="D72" s="32">
        <v>0</v>
      </c>
      <c r="E72" s="132">
        <v>36</v>
      </c>
      <c r="F72" s="110">
        <v>0</v>
      </c>
      <c r="G72" s="115">
        <f>SUM(L72:Q72)</f>
        <v>36</v>
      </c>
      <c r="H72" s="115">
        <v>0</v>
      </c>
      <c r="I72" s="116">
        <v>0</v>
      </c>
      <c r="J72" s="116">
        <v>0</v>
      </c>
      <c r="K72" s="116">
        <v>36</v>
      </c>
      <c r="L72" s="113">
        <v>0</v>
      </c>
      <c r="M72" s="113">
        <v>0</v>
      </c>
      <c r="N72" s="113">
        <v>0</v>
      </c>
      <c r="O72" s="113">
        <v>0</v>
      </c>
      <c r="P72" s="133">
        <v>36</v>
      </c>
      <c r="Q72" s="81">
        <v>0</v>
      </c>
    </row>
    <row r="73" spans="1:17" s="39" customFormat="1" ht="44.25" customHeight="1">
      <c r="A73" s="120" t="s">
        <v>147</v>
      </c>
      <c r="B73" s="134" t="s">
        <v>148</v>
      </c>
      <c r="C73" s="135"/>
      <c r="D73" s="136">
        <v>6</v>
      </c>
      <c r="E73" s="137">
        <f>SUM(E74:E77)</f>
        <v>296</v>
      </c>
      <c r="F73" s="137">
        <f aca="true" t="shared" si="16" ref="F73:Q73">SUM(F74:F77)</f>
        <v>34</v>
      </c>
      <c r="G73" s="137">
        <f t="shared" si="16"/>
        <v>262</v>
      </c>
      <c r="H73" s="137">
        <f t="shared" si="16"/>
        <v>100</v>
      </c>
      <c r="I73" s="137">
        <f t="shared" si="16"/>
        <v>90</v>
      </c>
      <c r="J73" s="137">
        <f t="shared" si="16"/>
        <v>20</v>
      </c>
      <c r="K73" s="137">
        <f t="shared" si="16"/>
        <v>72</v>
      </c>
      <c r="L73" s="137">
        <f t="shared" si="16"/>
        <v>0</v>
      </c>
      <c r="M73" s="137">
        <f t="shared" si="16"/>
        <v>0</v>
      </c>
      <c r="N73" s="137">
        <f t="shared" si="16"/>
        <v>0</v>
      </c>
      <c r="O73" s="137">
        <f t="shared" si="16"/>
        <v>0</v>
      </c>
      <c r="P73" s="137">
        <f t="shared" si="16"/>
        <v>70</v>
      </c>
      <c r="Q73" s="137">
        <f t="shared" si="16"/>
        <v>192</v>
      </c>
    </row>
    <row r="74" spans="1:17" s="39" customFormat="1" ht="30.75" customHeight="1">
      <c r="A74" s="17" t="s">
        <v>99</v>
      </c>
      <c r="B74" s="110" t="s">
        <v>149</v>
      </c>
      <c r="C74" s="29">
        <v>5</v>
      </c>
      <c r="D74" s="32">
        <v>0</v>
      </c>
      <c r="E74" s="31">
        <v>104</v>
      </c>
      <c r="F74" s="18">
        <v>34</v>
      </c>
      <c r="G74" s="126">
        <v>70</v>
      </c>
      <c r="H74" s="115">
        <v>30</v>
      </c>
      <c r="I74" s="116">
        <v>40</v>
      </c>
      <c r="J74" s="116">
        <v>0</v>
      </c>
      <c r="K74" s="116">
        <v>0</v>
      </c>
      <c r="L74" s="117">
        <v>0</v>
      </c>
      <c r="M74" s="117">
        <v>0</v>
      </c>
      <c r="N74" s="117">
        <v>0</v>
      </c>
      <c r="O74" s="117">
        <v>0</v>
      </c>
      <c r="P74" s="118">
        <v>70</v>
      </c>
      <c r="Q74" s="60">
        <v>0</v>
      </c>
    </row>
    <row r="75" spans="1:17" s="39" customFormat="1" ht="30.75" customHeight="1">
      <c r="A75" s="17" t="s">
        <v>151</v>
      </c>
      <c r="B75" s="110" t="s">
        <v>150</v>
      </c>
      <c r="C75" s="29">
        <v>6</v>
      </c>
      <c r="D75" s="32">
        <v>0</v>
      </c>
      <c r="E75" s="31">
        <v>120</v>
      </c>
      <c r="F75" s="18">
        <v>0</v>
      </c>
      <c r="G75" s="126">
        <v>120</v>
      </c>
      <c r="H75" s="115">
        <v>70</v>
      </c>
      <c r="I75" s="116">
        <v>50</v>
      </c>
      <c r="J75" s="116">
        <v>20</v>
      </c>
      <c r="K75" s="116">
        <v>0</v>
      </c>
      <c r="L75" s="117">
        <v>0</v>
      </c>
      <c r="M75" s="117">
        <v>0</v>
      </c>
      <c r="N75" s="117">
        <v>0</v>
      </c>
      <c r="O75" s="117">
        <v>0</v>
      </c>
      <c r="P75" s="118">
        <v>0</v>
      </c>
      <c r="Q75" s="60">
        <v>120</v>
      </c>
    </row>
    <row r="76" spans="1:17" s="39" customFormat="1" ht="30.75" customHeight="1">
      <c r="A76" s="17" t="s">
        <v>152</v>
      </c>
      <c r="B76" s="110" t="s">
        <v>153</v>
      </c>
      <c r="C76" s="29">
        <v>6</v>
      </c>
      <c r="D76" s="32">
        <v>0</v>
      </c>
      <c r="E76" s="31">
        <v>36</v>
      </c>
      <c r="F76" s="18">
        <v>0</v>
      </c>
      <c r="G76" s="126">
        <v>36</v>
      </c>
      <c r="H76" s="115">
        <v>0</v>
      </c>
      <c r="I76" s="116">
        <v>0</v>
      </c>
      <c r="J76" s="116">
        <v>0</v>
      </c>
      <c r="K76" s="116">
        <v>36</v>
      </c>
      <c r="L76" s="117">
        <v>0</v>
      </c>
      <c r="M76" s="117">
        <v>0</v>
      </c>
      <c r="N76" s="117">
        <v>0</v>
      </c>
      <c r="O76" s="117">
        <v>0</v>
      </c>
      <c r="P76" s="118">
        <v>0</v>
      </c>
      <c r="Q76" s="60">
        <v>36</v>
      </c>
    </row>
    <row r="77" spans="1:17" s="39" customFormat="1" ht="30.75" customHeight="1">
      <c r="A77" s="138" t="s">
        <v>17</v>
      </c>
      <c r="B77" s="18" t="s">
        <v>157</v>
      </c>
      <c r="C77" s="29">
        <v>6</v>
      </c>
      <c r="D77" s="32">
        <v>0</v>
      </c>
      <c r="E77" s="132">
        <v>36</v>
      </c>
      <c r="F77" s="110">
        <v>0</v>
      </c>
      <c r="G77" s="115">
        <v>36</v>
      </c>
      <c r="H77" s="115">
        <v>0</v>
      </c>
      <c r="I77" s="116">
        <v>0</v>
      </c>
      <c r="J77" s="116">
        <v>0</v>
      </c>
      <c r="K77" s="116">
        <v>36</v>
      </c>
      <c r="L77" s="113">
        <v>0</v>
      </c>
      <c r="M77" s="113">
        <v>0</v>
      </c>
      <c r="N77" s="113">
        <v>0</v>
      </c>
      <c r="O77" s="113">
        <v>0</v>
      </c>
      <c r="P77" s="133">
        <v>0</v>
      </c>
      <c r="Q77" s="81">
        <v>36</v>
      </c>
    </row>
    <row r="78" spans="1:17" s="39" customFormat="1" ht="40.5" customHeight="1">
      <c r="A78" s="139" t="s">
        <v>205</v>
      </c>
      <c r="B78" s="134" t="s">
        <v>154</v>
      </c>
      <c r="C78" s="135"/>
      <c r="D78" s="136">
        <v>5</v>
      </c>
      <c r="E78" s="137">
        <f>SUM(E79:E80)+E81</f>
        <v>100</v>
      </c>
      <c r="F78" s="137">
        <f aca="true" t="shared" si="17" ref="F78:P78">SUM(F79:F80)+F81</f>
        <v>0</v>
      </c>
      <c r="G78" s="137">
        <f>SUM(G79:G80)+G81</f>
        <v>100</v>
      </c>
      <c r="H78" s="137">
        <f t="shared" si="17"/>
        <v>28</v>
      </c>
      <c r="I78" s="137">
        <f t="shared" si="17"/>
        <v>0</v>
      </c>
      <c r="J78" s="137">
        <f t="shared" si="17"/>
        <v>0</v>
      </c>
      <c r="K78" s="137">
        <f t="shared" si="17"/>
        <v>72</v>
      </c>
      <c r="L78" s="137">
        <f t="shared" si="17"/>
        <v>0</v>
      </c>
      <c r="M78" s="137">
        <f t="shared" si="17"/>
        <v>0</v>
      </c>
      <c r="N78" s="137">
        <f t="shared" si="17"/>
        <v>0</v>
      </c>
      <c r="O78" s="137">
        <f t="shared" si="17"/>
        <v>0</v>
      </c>
      <c r="P78" s="137">
        <f t="shared" si="17"/>
        <v>0</v>
      </c>
      <c r="Q78" s="137">
        <f>SUM(Q79:Q80)+Q81</f>
        <v>100</v>
      </c>
    </row>
    <row r="79" spans="1:17" s="39" customFormat="1" ht="30.75" customHeight="1">
      <c r="A79" s="17" t="s">
        <v>206</v>
      </c>
      <c r="B79" s="110" t="s">
        <v>155</v>
      </c>
      <c r="C79" s="29">
        <v>5</v>
      </c>
      <c r="D79" s="32"/>
      <c r="E79" s="31">
        <v>28</v>
      </c>
      <c r="F79" s="18">
        <v>0</v>
      </c>
      <c r="G79" s="140">
        <v>28</v>
      </c>
      <c r="H79" s="115">
        <v>28</v>
      </c>
      <c r="I79" s="116">
        <v>0</v>
      </c>
      <c r="J79" s="116">
        <v>0</v>
      </c>
      <c r="K79" s="116">
        <v>0</v>
      </c>
      <c r="L79" s="141">
        <v>0</v>
      </c>
      <c r="M79" s="141">
        <v>0</v>
      </c>
      <c r="N79" s="141">
        <v>0</v>
      </c>
      <c r="O79" s="141">
        <v>0</v>
      </c>
      <c r="P79" s="142">
        <v>0</v>
      </c>
      <c r="Q79" s="143">
        <v>28</v>
      </c>
    </row>
    <row r="80" spans="1:17" s="39" customFormat="1" ht="30.75" customHeight="1">
      <c r="A80" s="17" t="s">
        <v>207</v>
      </c>
      <c r="B80" s="110" t="s">
        <v>156</v>
      </c>
      <c r="C80" s="29">
        <v>5</v>
      </c>
      <c r="D80" s="32"/>
      <c r="E80" s="31">
        <f>SUM(F80:G80)</f>
        <v>36</v>
      </c>
      <c r="F80" s="18">
        <v>0</v>
      </c>
      <c r="G80" s="140">
        <f>SUM(L80:Q80)</f>
        <v>36</v>
      </c>
      <c r="H80" s="115">
        <v>0</v>
      </c>
      <c r="I80" s="116">
        <v>0</v>
      </c>
      <c r="J80" s="116">
        <v>0</v>
      </c>
      <c r="K80" s="116">
        <v>36</v>
      </c>
      <c r="L80" s="141">
        <v>0</v>
      </c>
      <c r="M80" s="141">
        <v>0</v>
      </c>
      <c r="N80" s="141">
        <v>0</v>
      </c>
      <c r="O80" s="141">
        <v>0</v>
      </c>
      <c r="P80" s="142">
        <v>0</v>
      </c>
      <c r="Q80" s="143">
        <v>36</v>
      </c>
    </row>
    <row r="81" spans="1:17" s="39" customFormat="1" ht="30.75" customHeight="1">
      <c r="A81" s="138" t="s">
        <v>17</v>
      </c>
      <c r="B81" s="18" t="s">
        <v>157</v>
      </c>
      <c r="C81" s="29">
        <v>5</v>
      </c>
      <c r="D81" s="167"/>
      <c r="E81" s="31">
        <v>36</v>
      </c>
      <c r="F81" s="18"/>
      <c r="G81" s="19">
        <v>36</v>
      </c>
      <c r="H81" s="19">
        <v>0</v>
      </c>
      <c r="I81" s="20">
        <v>0</v>
      </c>
      <c r="J81" s="20">
        <v>0</v>
      </c>
      <c r="K81" s="20">
        <v>36</v>
      </c>
      <c r="L81" s="21">
        <v>0</v>
      </c>
      <c r="M81" s="21">
        <v>0</v>
      </c>
      <c r="N81" s="21">
        <v>0</v>
      </c>
      <c r="O81" s="21">
        <v>0</v>
      </c>
      <c r="P81" s="22">
        <v>0</v>
      </c>
      <c r="Q81" s="16">
        <v>36</v>
      </c>
    </row>
    <row r="82" spans="1:17" s="39" customFormat="1" ht="23.25" customHeight="1">
      <c r="A82" s="154"/>
      <c r="B82" s="155" t="s">
        <v>102</v>
      </c>
      <c r="C82" s="156">
        <v>0</v>
      </c>
      <c r="D82" s="157">
        <v>0</v>
      </c>
      <c r="E82" s="158">
        <f>E13</f>
        <v>4190</v>
      </c>
      <c r="F82" s="158">
        <f aca="true" t="shared" si="18" ref="F82:P82">F13</f>
        <v>230</v>
      </c>
      <c r="G82" s="158">
        <f t="shared" si="18"/>
        <v>3960</v>
      </c>
      <c r="H82" s="158">
        <f t="shared" si="18"/>
        <v>2320</v>
      </c>
      <c r="I82" s="158">
        <f t="shared" si="18"/>
        <v>1214</v>
      </c>
      <c r="J82" s="158">
        <f t="shared" si="18"/>
        <v>40</v>
      </c>
      <c r="K82" s="158">
        <f t="shared" si="18"/>
        <v>396</v>
      </c>
      <c r="L82" s="158">
        <f t="shared" si="18"/>
        <v>612</v>
      </c>
      <c r="M82" s="158">
        <f t="shared" si="18"/>
        <v>828</v>
      </c>
      <c r="N82" s="158">
        <f t="shared" si="18"/>
        <v>612</v>
      </c>
      <c r="O82" s="158">
        <f t="shared" si="18"/>
        <v>828</v>
      </c>
      <c r="P82" s="158">
        <f t="shared" si="18"/>
        <v>612</v>
      </c>
      <c r="Q82" s="158">
        <f>Q13</f>
        <v>432</v>
      </c>
    </row>
    <row r="83" spans="1:17" s="39" customFormat="1" ht="23.25" customHeight="1">
      <c r="A83" s="144" t="s">
        <v>100</v>
      </c>
      <c r="B83" s="145" t="s">
        <v>101</v>
      </c>
      <c r="C83" s="153">
        <v>0</v>
      </c>
      <c r="D83" s="146"/>
      <c r="E83" s="147">
        <v>0</v>
      </c>
      <c r="F83" s="145">
        <v>0</v>
      </c>
      <c r="G83" s="148">
        <v>144</v>
      </c>
      <c r="H83" s="148">
        <v>0</v>
      </c>
      <c r="I83" s="149">
        <v>0</v>
      </c>
      <c r="J83" s="149">
        <v>0</v>
      </c>
      <c r="K83" s="149">
        <v>144</v>
      </c>
      <c r="L83" s="150">
        <v>0</v>
      </c>
      <c r="M83" s="150">
        <v>0</v>
      </c>
      <c r="N83" s="150">
        <v>0</v>
      </c>
      <c r="O83" s="150">
        <v>0</v>
      </c>
      <c r="P83" s="151">
        <v>0</v>
      </c>
      <c r="Q83" s="152">
        <v>144</v>
      </c>
    </row>
    <row r="84" spans="1:17" s="39" customFormat="1" ht="21" customHeight="1">
      <c r="A84" s="144" t="s">
        <v>203</v>
      </c>
      <c r="B84" s="145" t="s">
        <v>204</v>
      </c>
      <c r="C84" s="153"/>
      <c r="D84" s="146"/>
      <c r="E84" s="147">
        <v>0</v>
      </c>
      <c r="F84" s="145">
        <v>0</v>
      </c>
      <c r="G84" s="148">
        <v>108</v>
      </c>
      <c r="H84" s="148"/>
      <c r="I84" s="149"/>
      <c r="J84" s="149"/>
      <c r="K84" s="149"/>
      <c r="L84" s="150"/>
      <c r="M84" s="150">
        <v>24</v>
      </c>
      <c r="N84" s="150"/>
      <c r="O84" s="150">
        <v>24</v>
      </c>
      <c r="P84" s="151"/>
      <c r="Q84" s="152">
        <v>24</v>
      </c>
    </row>
    <row r="85" spans="1:17" s="39" customFormat="1" ht="18.75" customHeight="1">
      <c r="A85" s="138"/>
      <c r="B85" s="18" t="s">
        <v>215</v>
      </c>
      <c r="C85" s="177"/>
      <c r="D85" s="167"/>
      <c r="E85" s="31"/>
      <c r="F85" s="18"/>
      <c r="G85" s="19"/>
      <c r="H85" s="19"/>
      <c r="I85" s="20"/>
      <c r="J85" s="20"/>
      <c r="K85" s="20"/>
      <c r="L85" s="21"/>
      <c r="M85" s="21">
        <v>12</v>
      </c>
      <c r="N85" s="21"/>
      <c r="O85" s="21">
        <v>12</v>
      </c>
      <c r="P85" s="22"/>
      <c r="Q85" s="16">
        <v>12</v>
      </c>
    </row>
    <row r="86" spans="1:17" s="39" customFormat="1" ht="31.5" customHeight="1">
      <c r="A86" s="17" t="s">
        <v>20</v>
      </c>
      <c r="B86" s="110" t="s">
        <v>19</v>
      </c>
      <c r="C86" s="29">
        <v>0</v>
      </c>
      <c r="D86" s="32">
        <v>0</v>
      </c>
      <c r="E86" s="159">
        <v>0</v>
      </c>
      <c r="F86" s="110">
        <v>0</v>
      </c>
      <c r="G86" s="115">
        <v>216</v>
      </c>
      <c r="H86" s="115">
        <v>216</v>
      </c>
      <c r="I86" s="116">
        <v>0</v>
      </c>
      <c r="J86" s="116">
        <v>0</v>
      </c>
      <c r="K86" s="116">
        <v>0</v>
      </c>
      <c r="L86" s="141">
        <v>0</v>
      </c>
      <c r="M86" s="141">
        <v>0</v>
      </c>
      <c r="N86" s="141">
        <v>0</v>
      </c>
      <c r="O86" s="141">
        <v>0</v>
      </c>
      <c r="P86" s="142">
        <v>0</v>
      </c>
      <c r="Q86" s="143">
        <v>216</v>
      </c>
    </row>
    <row r="87" spans="1:17" s="39" customFormat="1" ht="30.75" customHeight="1">
      <c r="A87" s="17" t="s">
        <v>159</v>
      </c>
      <c r="B87" s="110" t="s">
        <v>158</v>
      </c>
      <c r="C87" s="29">
        <v>0</v>
      </c>
      <c r="D87" s="32">
        <v>0</v>
      </c>
      <c r="E87" s="159">
        <v>0</v>
      </c>
      <c r="F87" s="110">
        <v>0</v>
      </c>
      <c r="G87" s="115">
        <v>144</v>
      </c>
      <c r="H87" s="115">
        <v>0</v>
      </c>
      <c r="I87" s="116">
        <v>144</v>
      </c>
      <c r="J87" s="116">
        <v>0</v>
      </c>
      <c r="K87" s="116">
        <v>0</v>
      </c>
      <c r="L87" s="141">
        <v>0</v>
      </c>
      <c r="M87" s="141">
        <v>0</v>
      </c>
      <c r="N87" s="141">
        <v>0</v>
      </c>
      <c r="O87" s="141">
        <v>0</v>
      </c>
      <c r="P87" s="142">
        <v>0</v>
      </c>
      <c r="Q87" s="143">
        <v>144</v>
      </c>
    </row>
    <row r="88" spans="1:17" s="39" customFormat="1" ht="30.75" customHeight="1">
      <c r="A88" s="17" t="s">
        <v>160</v>
      </c>
      <c r="B88" s="110" t="s">
        <v>196</v>
      </c>
      <c r="C88" s="29">
        <v>0</v>
      </c>
      <c r="D88" s="32">
        <v>0</v>
      </c>
      <c r="E88" s="159">
        <v>0</v>
      </c>
      <c r="F88" s="110">
        <v>0</v>
      </c>
      <c r="G88" s="115">
        <v>36</v>
      </c>
      <c r="H88" s="115">
        <v>36</v>
      </c>
      <c r="I88" s="116">
        <v>0</v>
      </c>
      <c r="J88" s="116">
        <v>0</v>
      </c>
      <c r="K88" s="116">
        <v>0</v>
      </c>
      <c r="L88" s="141">
        <v>0</v>
      </c>
      <c r="M88" s="141">
        <v>0</v>
      </c>
      <c r="N88" s="141">
        <v>0</v>
      </c>
      <c r="O88" s="141">
        <v>0</v>
      </c>
      <c r="P88" s="142">
        <v>0</v>
      </c>
      <c r="Q88" s="143">
        <v>36</v>
      </c>
    </row>
    <row r="89" spans="1:17" s="39" customFormat="1" ht="30.75" customHeight="1">
      <c r="A89" s="17" t="s">
        <v>161</v>
      </c>
      <c r="B89" s="110" t="s">
        <v>103</v>
      </c>
      <c r="C89" s="29">
        <v>0</v>
      </c>
      <c r="D89" s="32">
        <v>0</v>
      </c>
      <c r="E89" s="159">
        <v>0</v>
      </c>
      <c r="F89" s="110">
        <v>0</v>
      </c>
      <c r="G89" s="115">
        <v>36</v>
      </c>
      <c r="H89" s="115">
        <v>36</v>
      </c>
      <c r="I89" s="116">
        <v>0</v>
      </c>
      <c r="J89" s="116">
        <v>0</v>
      </c>
      <c r="K89" s="116">
        <v>0</v>
      </c>
      <c r="L89" s="141">
        <v>0</v>
      </c>
      <c r="M89" s="141">
        <v>0</v>
      </c>
      <c r="N89" s="141">
        <v>0</v>
      </c>
      <c r="O89" s="141">
        <v>0</v>
      </c>
      <c r="P89" s="142">
        <v>0</v>
      </c>
      <c r="Q89" s="143">
        <v>36</v>
      </c>
    </row>
    <row r="90" spans="1:17" s="39" customFormat="1" ht="30.75" customHeight="1">
      <c r="A90" s="168"/>
      <c r="B90" s="169" t="s">
        <v>104</v>
      </c>
      <c r="C90" s="170"/>
      <c r="D90" s="171"/>
      <c r="E90" s="172">
        <v>0</v>
      </c>
      <c r="F90" s="173">
        <v>0</v>
      </c>
      <c r="G90" s="174">
        <f>SUM(G13+G86+G83+G84)</f>
        <v>4428</v>
      </c>
      <c r="H90" s="174">
        <f aca="true" t="shared" si="19" ref="H90:P90">SUM(H82,H86)+H83+H84</f>
        <v>2536</v>
      </c>
      <c r="I90" s="174">
        <f t="shared" si="19"/>
        <v>1214</v>
      </c>
      <c r="J90" s="174">
        <f t="shared" si="19"/>
        <v>40</v>
      </c>
      <c r="K90" s="174">
        <f t="shared" si="19"/>
        <v>540</v>
      </c>
      <c r="L90" s="174">
        <f t="shared" si="19"/>
        <v>612</v>
      </c>
      <c r="M90" s="174">
        <f t="shared" si="19"/>
        <v>852</v>
      </c>
      <c r="N90" s="174">
        <f t="shared" si="19"/>
        <v>612</v>
      </c>
      <c r="O90" s="174">
        <f>SUM(O82,O86)+O83+O84</f>
        <v>852</v>
      </c>
      <c r="P90" s="174">
        <f t="shared" si="19"/>
        <v>612</v>
      </c>
      <c r="Q90" s="174">
        <f>SUM(Q82,Q86)+Q83+Q84</f>
        <v>816</v>
      </c>
    </row>
    <row r="91" spans="1:17" s="39" customFormat="1" ht="54" customHeight="1">
      <c r="A91" s="228" t="s">
        <v>178</v>
      </c>
      <c r="B91" s="229"/>
      <c r="C91" s="229"/>
      <c r="D91" s="229"/>
      <c r="E91" s="229"/>
      <c r="F91" s="230"/>
      <c r="G91" s="226" t="s">
        <v>16</v>
      </c>
      <c r="H91" s="160" t="s">
        <v>162</v>
      </c>
      <c r="I91" s="161">
        <f>SUM(L91:Q91)</f>
        <v>3924</v>
      </c>
      <c r="J91" s="161">
        <v>0</v>
      </c>
      <c r="K91" s="161">
        <v>0</v>
      </c>
      <c r="L91" s="162">
        <v>612</v>
      </c>
      <c r="M91" s="162">
        <v>864</v>
      </c>
      <c r="N91" s="162">
        <v>540</v>
      </c>
      <c r="O91" s="162">
        <v>792</v>
      </c>
      <c r="P91" s="163">
        <v>540</v>
      </c>
      <c r="Q91" s="164">
        <v>576</v>
      </c>
    </row>
    <row r="92" spans="1:17" s="107" customFormat="1" ht="40.5" customHeight="1">
      <c r="A92" s="225" t="s">
        <v>200</v>
      </c>
      <c r="B92" s="225"/>
      <c r="C92" s="225"/>
      <c r="D92" s="225"/>
      <c r="E92" s="225"/>
      <c r="F92" s="225"/>
      <c r="G92" s="227"/>
      <c r="H92" s="133" t="s">
        <v>163</v>
      </c>
      <c r="I92" s="32">
        <v>180</v>
      </c>
      <c r="J92" s="32">
        <v>0</v>
      </c>
      <c r="K92" s="32">
        <v>0</v>
      </c>
      <c r="L92" s="133">
        <v>0</v>
      </c>
      <c r="M92" s="133">
        <v>0</v>
      </c>
      <c r="N92" s="133">
        <v>36</v>
      </c>
      <c r="O92" s="133">
        <v>36</v>
      </c>
      <c r="P92" s="133">
        <v>36</v>
      </c>
      <c r="Q92" s="81">
        <v>72</v>
      </c>
    </row>
    <row r="93" spans="1:17" s="107" customFormat="1" ht="30.75" customHeight="1">
      <c r="A93" s="225"/>
      <c r="B93" s="225"/>
      <c r="C93" s="225"/>
      <c r="D93" s="225"/>
      <c r="E93" s="225"/>
      <c r="F93" s="225"/>
      <c r="G93" s="227"/>
      <c r="H93" s="133" t="s">
        <v>164</v>
      </c>
      <c r="I93" s="32">
        <v>180</v>
      </c>
      <c r="J93" s="32">
        <v>0</v>
      </c>
      <c r="K93" s="32">
        <v>0</v>
      </c>
      <c r="L93" s="133">
        <v>0</v>
      </c>
      <c r="M93" s="133">
        <v>0</v>
      </c>
      <c r="N93" s="133">
        <v>36</v>
      </c>
      <c r="O93" s="133">
        <v>36</v>
      </c>
      <c r="P93" s="133">
        <v>36</v>
      </c>
      <c r="Q93" s="81">
        <v>72</v>
      </c>
    </row>
    <row r="94" spans="1:17" s="39" customFormat="1" ht="30.75" customHeight="1">
      <c r="A94" s="225" t="s">
        <v>201</v>
      </c>
      <c r="B94" s="225"/>
      <c r="C94" s="225"/>
      <c r="D94" s="225"/>
      <c r="E94" s="225"/>
      <c r="F94" s="225"/>
      <c r="G94" s="227"/>
      <c r="H94" s="165" t="s">
        <v>100</v>
      </c>
      <c r="I94" s="161">
        <v>144</v>
      </c>
      <c r="J94" s="161">
        <v>0</v>
      </c>
      <c r="K94" s="161">
        <v>0</v>
      </c>
      <c r="L94" s="160">
        <v>0</v>
      </c>
      <c r="M94" s="160">
        <v>0</v>
      </c>
      <c r="N94" s="160">
        <v>0</v>
      </c>
      <c r="O94" s="160">
        <v>0</v>
      </c>
      <c r="P94" s="160">
        <v>0</v>
      </c>
      <c r="Q94" s="166">
        <v>144</v>
      </c>
    </row>
    <row r="95" spans="1:17" s="107" customFormat="1" ht="30.75" customHeight="1">
      <c r="A95" s="225"/>
      <c r="B95" s="225"/>
      <c r="C95" s="225"/>
      <c r="D95" s="225"/>
      <c r="E95" s="225"/>
      <c r="F95" s="225"/>
      <c r="G95" s="227"/>
      <c r="H95" s="55" t="s">
        <v>165</v>
      </c>
      <c r="I95" s="32">
        <v>0</v>
      </c>
      <c r="J95" s="32">
        <v>0</v>
      </c>
      <c r="K95" s="32">
        <v>0</v>
      </c>
      <c r="L95" s="133">
        <v>10</v>
      </c>
      <c r="M95" s="133">
        <v>10</v>
      </c>
      <c r="N95" s="133">
        <v>10</v>
      </c>
      <c r="O95" s="133">
        <v>10</v>
      </c>
      <c r="P95" s="133">
        <v>10</v>
      </c>
      <c r="Q95" s="81">
        <v>6</v>
      </c>
    </row>
    <row r="96" spans="1:15" ht="39.75" customHeight="1">
      <c r="A96" s="25" t="s">
        <v>166</v>
      </c>
      <c r="B96" s="25"/>
      <c r="C96" s="25"/>
      <c r="D96" s="33"/>
      <c r="E96" s="25"/>
      <c r="F96" s="25"/>
      <c r="G96" s="26"/>
      <c r="H96" s="25"/>
      <c r="I96" s="25"/>
      <c r="J96" s="25"/>
      <c r="K96" s="25"/>
      <c r="L96" s="27"/>
      <c r="M96" s="27"/>
      <c r="N96" s="27"/>
      <c r="O96" s="27"/>
    </row>
    <row r="97" spans="1:15" ht="27.75" customHeight="1">
      <c r="A97" s="25" t="s">
        <v>167</v>
      </c>
      <c r="B97" s="25"/>
      <c r="C97" s="25"/>
      <c r="D97" s="33"/>
      <c r="E97" s="25"/>
      <c r="F97" s="25"/>
      <c r="G97" s="26"/>
      <c r="H97" s="25"/>
      <c r="I97" s="25"/>
      <c r="J97" s="25"/>
      <c r="K97" s="25"/>
      <c r="L97" s="27"/>
      <c r="M97" s="27"/>
      <c r="N97" s="27"/>
      <c r="O97" s="27"/>
    </row>
  </sheetData>
  <sheetProtection/>
  <mergeCells count="35">
    <mergeCell ref="L6:Q6"/>
    <mergeCell ref="G9:G11"/>
    <mergeCell ref="L7:M7"/>
    <mergeCell ref="B6:B11"/>
    <mergeCell ref="J10:J11"/>
    <mergeCell ref="C6:D6"/>
    <mergeCell ref="A92:F93"/>
    <mergeCell ref="G91:G95"/>
    <mergeCell ref="A94:F95"/>
    <mergeCell ref="A91:F91"/>
    <mergeCell ref="A13:B13"/>
    <mergeCell ref="H10:H11"/>
    <mergeCell ref="A6:A11"/>
    <mergeCell ref="C7:C11"/>
    <mergeCell ref="D7:D11"/>
    <mergeCell ref="F8:F11"/>
    <mergeCell ref="N7:O7"/>
    <mergeCell ref="Q9:Q11"/>
    <mergeCell ref="O9:O11"/>
    <mergeCell ref="M9:M11"/>
    <mergeCell ref="N9:N11"/>
    <mergeCell ref="I10:I11"/>
    <mergeCell ref="G8:K8"/>
    <mergeCell ref="E6:K7"/>
    <mergeCell ref="H9:J9"/>
    <mergeCell ref="A1:Q1"/>
    <mergeCell ref="A2:Q2"/>
    <mergeCell ref="A3:Q3"/>
    <mergeCell ref="A4:Q4"/>
    <mergeCell ref="A5:Q5"/>
    <mergeCell ref="K9:K11"/>
    <mergeCell ref="P9:P11"/>
    <mergeCell ref="L9:L11"/>
    <mergeCell ref="E8:E11"/>
    <mergeCell ref="P7:Q7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USER</cp:lastModifiedBy>
  <cp:lastPrinted>2021-08-25T06:05:05Z</cp:lastPrinted>
  <dcterms:created xsi:type="dcterms:W3CDTF">2011-05-05T04:03:53Z</dcterms:created>
  <dcterms:modified xsi:type="dcterms:W3CDTF">2021-10-25T04:50:41Z</dcterms:modified>
  <cp:category/>
  <cp:version/>
  <cp:contentType/>
  <cp:contentStatus/>
</cp:coreProperties>
</file>