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6" windowHeight="7548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<sst xmlns="http://schemas.openxmlformats.org/spreadsheetml/2006/main" count="233" uniqueCount="216">
  <si>
    <t>Базовые дисциплины</t>
  </si>
  <si>
    <t>3</t>
  </si>
  <si>
    <t>Физическая культура</t>
  </si>
  <si>
    <t>1</t>
  </si>
  <si>
    <t>2</t>
  </si>
  <si>
    <t>Иностранный язык</t>
  </si>
  <si>
    <t>История</t>
  </si>
  <si>
    <t>География</t>
  </si>
  <si>
    <t>Экология</t>
  </si>
  <si>
    <t>ОДП</t>
  </si>
  <si>
    <t>Математика</t>
  </si>
  <si>
    <t>Безопасность жизнедеятельности</t>
  </si>
  <si>
    <t>ОП.10</t>
  </si>
  <si>
    <t>Индекс</t>
  </si>
  <si>
    <t>Наименование циклов, разделов,
дисциплин, профессиональных модулей, МДК, практик</t>
  </si>
  <si>
    <t>Самостоятельная</t>
  </si>
  <si>
    <t>Всего</t>
  </si>
  <si>
    <t>ПП</t>
  </si>
  <si>
    <t>Профессиональный цикл</t>
  </si>
  <si>
    <t>Государственная итоговая аттестация</t>
  </si>
  <si>
    <t>ГИА</t>
  </si>
  <si>
    <t>Утверждаю</t>
  </si>
  <si>
    <t>директор</t>
  </si>
  <si>
    <t>4 37</t>
  </si>
  <si>
    <t xml:space="preserve">                                                                                               </t>
  </si>
  <si>
    <t>6 37</t>
  </si>
  <si>
    <t>УЧЕБНЫЙ ПЛАН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</si>
  <si>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</si>
  <si>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</si>
  <si>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код</t>
  </si>
  <si>
    <t>наименование профессии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</si>
  <si>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</si>
  <si>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</si>
  <si>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</si>
  <si>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</si>
  <si>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форма обучения</t>
  </si>
  <si>
    <t>Очная</t>
  </si>
  <si>
    <t>Срок получения СПО по ППКРС: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</si>
  <si>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</si>
  <si>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</si>
  <si>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</si>
  <si>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</si>
  <si>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</si>
  <si>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</si>
  <si>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</si>
  <si>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ОГПОБУ «Сельскохозяйственный техникум»</t>
  </si>
  <si>
    <t xml:space="preserve">2019-2023 учебный год
основной профессиональной образовательной программы среднего профессионального образования
</t>
  </si>
  <si>
    <t>1 курс</t>
  </si>
  <si>
    <t>1 семестр</t>
  </si>
  <si>
    <t>2 семестр</t>
  </si>
  <si>
    <t>3 семестр</t>
  </si>
  <si>
    <t>4 семестр</t>
  </si>
  <si>
    <t>5 семестр</t>
  </si>
  <si>
    <t>ОУД.01</t>
  </si>
  <si>
    <t xml:space="preserve">Русский язык </t>
  </si>
  <si>
    <t>ОУД.02</t>
  </si>
  <si>
    <t>Литература</t>
  </si>
  <si>
    <t>ОУД.03</t>
  </si>
  <si>
    <t>ОУД.04</t>
  </si>
  <si>
    <t>ОУД.05</t>
  </si>
  <si>
    <t>ОУД.06</t>
  </si>
  <si>
    <t>ОБЖ</t>
  </si>
  <si>
    <t>ОУД.09</t>
  </si>
  <si>
    <t>ОУД.10</t>
  </si>
  <si>
    <t>ОУД.11</t>
  </si>
  <si>
    <t>ОУД.12</t>
  </si>
  <si>
    <t>Астрономия</t>
  </si>
  <si>
    <t>Профильные предметы</t>
  </si>
  <si>
    <t>Информатика и ИКТ</t>
  </si>
  <si>
    <t>ОУД.13</t>
  </si>
  <si>
    <t>ОУД.14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</si>
  <si>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</si>
  <si>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</si>
  <si>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</si>
  <si>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</si>
  <si>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</si>
  <si>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</si>
  <si>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</si>
  <si>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</si>
  <si>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ЕН.00</t>
  </si>
  <si>
    <t>Математический и общий естественно-научный цикл</t>
  </si>
  <si>
    <t>ЕН.02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</si>
  <si>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</si>
  <si>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</si>
  <si>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</si>
  <si>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</si>
  <si>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</si>
  <si>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</si>
  <si>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ОП.07</t>
  </si>
  <si>
    <t>ОП.08</t>
  </si>
  <si>
    <t>Информационные технологии в профессиональной деятельности</t>
  </si>
  <si>
    <t>ОП.09</t>
  </si>
  <si>
    <t>ОП.11</t>
  </si>
  <si>
    <t>ОП.12</t>
  </si>
  <si>
    <t>П.00</t>
  </si>
  <si>
    <t>ПМ.01</t>
  </si>
  <si>
    <t>МДК 02.01</t>
  </si>
  <si>
    <t>ПМ.03</t>
  </si>
  <si>
    <t>МДК 03.01</t>
  </si>
  <si>
    <t>МДК 04.01</t>
  </si>
  <si>
    <t>ПДП</t>
  </si>
  <si>
    <t>Преддипломная практика</t>
  </si>
  <si>
    <t>Всего часов</t>
  </si>
  <si>
    <t>ИТОГО</t>
  </si>
  <si>
    <t xml:space="preserve">6 семестр  </t>
  </si>
  <si>
    <t xml:space="preserve"> 3 Курс </t>
  </si>
  <si>
    <t xml:space="preserve"> 2 Курс </t>
  </si>
  <si>
    <t>17 недели</t>
  </si>
  <si>
    <t>17  недели</t>
  </si>
  <si>
    <t>ОБЩЕОБРАЗОВАТЕЛЬНЫЕ ДИСЦИПЛИНЫ</t>
  </si>
  <si>
    <t>ОД .00</t>
  </si>
  <si>
    <t>Обществознание</t>
  </si>
  <si>
    <t>Естествознание</t>
  </si>
  <si>
    <t>Экономика</t>
  </si>
  <si>
    <t>Право</t>
  </si>
  <si>
    <t>ОУД.В</t>
  </si>
  <si>
    <t>ОГСЭ.06</t>
  </si>
  <si>
    <t>Экономика организации</t>
  </si>
  <si>
    <t>Статистика</t>
  </si>
  <si>
    <t>ОП.05.</t>
  </si>
  <si>
    <t>ОП.06</t>
  </si>
  <si>
    <t>Финансы, денежное обращение и кредит</t>
  </si>
  <si>
    <t>Налоги и налогообложение</t>
  </si>
  <si>
    <t>Основы бухгалтерского учета</t>
  </si>
  <si>
    <t xml:space="preserve">Аудит </t>
  </si>
  <si>
    <t>Программа 1С «8» Бухгалтерия предприятия</t>
  </si>
  <si>
    <t>ОП.14</t>
  </si>
  <si>
    <t>ОП.15</t>
  </si>
  <si>
    <t>Анализ финансово-хозяйственной деятельности</t>
  </si>
  <si>
    <t>Документирование хозяйственных операций и ведение бухгалтерского учета активов организации</t>
  </si>
  <si>
    <t>Практические основы бухгалтерского учета имущества организации</t>
  </si>
  <si>
    <t>Учебная практика по учету имущества организации</t>
  </si>
  <si>
    <t>УП.01.01</t>
  </si>
  <si>
    <t>ПМ.02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</si>
  <si>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</si>
  <si>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Практические основы бухгалтерского учета источников формирования имущества организации</t>
  </si>
  <si>
    <t>Бухгалтерская технология проведения и оформления инвентаризации</t>
  </si>
  <si>
    <t xml:space="preserve">Учебная практика </t>
  </si>
  <si>
    <t>МДК 02.02</t>
  </si>
  <si>
    <t>УП.ПМ.02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</si>
  <si>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</si>
  <si>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</si>
  <si>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МДК.03.02</t>
  </si>
  <si>
    <t>Организация учета бюджетных организаций</t>
  </si>
  <si>
    <t>Учебная практика по расчетам с бюджетом и внебюджетными фондами</t>
  </si>
  <si>
    <t>УП.ПМ 03</t>
  </si>
  <si>
    <t>ПМ.04</t>
  </si>
  <si>
    <t>Составление и использование бухгалтерской (финансовой) отчетности</t>
  </si>
  <si>
    <t>Технология составления бухгалтерской отчетности</t>
  </si>
  <si>
    <t>Основы анализа бухгалтерской отчетности</t>
  </si>
  <si>
    <t>МДК 04.02</t>
  </si>
  <si>
    <t>УП ПМ.04</t>
  </si>
  <si>
    <t>Учебная практика по анализу бухгалтерской отчетности организации</t>
  </si>
  <si>
    <t>Выполнение работ по одной или нескольким профессиям, рабочих, должностям служащих</t>
  </si>
  <si>
    <t>Выполнение работ по профессии кассир</t>
  </si>
  <si>
    <t>Учебная практика по профессии кассир</t>
  </si>
  <si>
    <t>Производственная практика по профилю специальности</t>
  </si>
  <si>
    <t>ГИА.01</t>
  </si>
  <si>
    <t>ГИА.02</t>
  </si>
  <si>
    <t>ГИП.02</t>
  </si>
  <si>
    <t>дисциплин и МДК</t>
  </si>
  <si>
    <t>учебной практики</t>
  </si>
  <si>
    <t>производственной практики</t>
  </si>
  <si>
    <t>зачетов</t>
  </si>
  <si>
    <t>Примечание:  промежуточная аттестация по общеобразовательным дисциплинам: консультации за счет времени , отводимого на учебные дисциплины; экзамены и подготовка к ним за счет специально отведенного времени 72часа.</t>
  </si>
  <si>
    <t>Экзамены, дифференцированные зачеты, консультации дисциплин циклов ОГСЭ; ЕН профессиональных модулей, за счет времени отводимого на учебные дисциплины.</t>
  </si>
  <si>
    <t xml:space="preserve">Распределение обязательной нагрузки по курсам и семестрам 
(час семестр)
</t>
  </si>
  <si>
    <t>Формы промежуточной аттестации                           ( по семестрам)</t>
  </si>
  <si>
    <t>Дифференцированные зачеты</t>
  </si>
  <si>
    <t>Экзамен</t>
  </si>
  <si>
    <t>Всего  учебных занятий</t>
  </si>
  <si>
    <t>теоретическое обучение</t>
  </si>
  <si>
    <t xml:space="preserve">Курсовых работ. (проектов) </t>
  </si>
  <si>
    <t>по практике производственной и учебной</t>
  </si>
  <si>
    <t>Профессиональная подготовка</t>
  </si>
  <si>
    <t>3-6</t>
  </si>
  <si>
    <t>Консультация не более 4 часа на одного студента в год</t>
  </si>
  <si>
    <t xml:space="preserve"> «Экономика и бухгалтерский учет (по отраслям)» </t>
  </si>
  <si>
    <t>38.02.01</t>
  </si>
  <si>
    <t>бухгалтер</t>
  </si>
  <si>
    <t>2 г 10м</t>
  </si>
  <si>
    <t>Учебная нагрузка обучающихся (час)</t>
  </si>
  <si>
    <t>Объём образовательной нагрузки</t>
  </si>
  <si>
    <t>Нагрузка во взаимодействии с преподавателями</t>
  </si>
  <si>
    <t>в том числе по учебным дисциплинам и МДК:</t>
  </si>
  <si>
    <t xml:space="preserve"> Лаб. Занятия Пр. занятия</t>
  </si>
  <si>
    <t>Призводственная практика по профилю специальности</t>
  </si>
  <si>
    <t>ЕН.01</t>
  </si>
  <si>
    <t>Иностранный язык в профессиональной деятельности</t>
  </si>
  <si>
    <t>Психология общения</t>
  </si>
  <si>
    <t>Документационное обеспечение управления</t>
  </si>
  <si>
    <t>Менеджмент</t>
  </si>
  <si>
    <t>ПОПД</t>
  </si>
  <si>
    <t>Основы предпринимательской деятельности</t>
  </si>
  <si>
    <t>Демонстрационный экзамен</t>
  </si>
  <si>
    <t>МДК01.01</t>
  </si>
  <si>
    <t>24  недели</t>
  </si>
  <si>
    <t>24 неделя</t>
  </si>
  <si>
    <t>ПА</t>
  </si>
  <si>
    <t>Промежуточная аттестация</t>
  </si>
  <si>
    <t>МП.05</t>
  </si>
  <si>
    <t>МДК.05.01</t>
  </si>
  <si>
    <t>УП.ПМ.05</t>
  </si>
  <si>
    <t>Финансовая грамотность</t>
  </si>
  <si>
    <t>4</t>
  </si>
  <si>
    <t xml:space="preserve">Учебный план </t>
  </si>
  <si>
    <t xml:space="preserve">Областного государственного профессионального образовательного бюджетного учреждения </t>
  </si>
  <si>
    <t>"Сельскохозяйственный техникум"</t>
  </si>
  <si>
    <t>по специальности 38.02.01 "Экономика и бухгалтерский учет (по отраслям)"</t>
  </si>
  <si>
    <t>Консультации</t>
  </si>
  <si>
    <t>2022-2025 учебные года</t>
  </si>
  <si>
    <t>Демонстрационный экзамен:                                                                   1неделя с 16.06 по 20.06.2025г</t>
  </si>
  <si>
    <t>25 недель</t>
  </si>
  <si>
    <t xml:space="preserve">Государственная аттестация:                                                  Выполнение дипломной работы   4 недели -  с 19.05 по 13.06.2025г.
 Защита дипломной работы 1 неделя - с 23.06 по 27.06 2025г
</t>
  </si>
  <si>
    <t>Подготовка дипломной работы</t>
  </si>
  <si>
    <t>Защита дипломной работы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</si>
</sst>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#,###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52">
    <font>
      <sz val="8"/>
      <color indexed="8"/>
      <name val="Tahoma"/>
      <family val="0"/>
    </font>
    <font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10"/>
      <color indexed="8"/>
      <name val="Arial"/>
      <family val="2"/>
    </font>
    <font>
      <i/>
      <sz val="14"/>
      <color indexed="8"/>
      <name val="Arial"/>
      <family val="2"/>
    </font>
    <font>
      <sz val="11"/>
      <color indexed="8"/>
      <name val="Tahoma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name val="Times New Roman"/>
      <family val="1"/>
    </font>
    <font>
      <b/>
      <sz val="10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54">
      <alignment/>
      <protection/>
    </xf>
    <xf numFmtId="0" fontId="0" fillId="33" borderId="0" xfId="54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3" fillId="33" borderId="0" xfId="54" applyFont="1" applyFill="1" applyBorder="1" applyAlignment="1" applyProtection="1">
      <alignment horizontal="left" vertical="center"/>
      <protection locked="0"/>
    </xf>
    <xf numFmtId="0" fontId="3" fillId="33" borderId="0" xfId="54" applyFont="1" applyFill="1" applyBorder="1" applyAlignment="1" applyProtection="1">
      <alignment horizontal="left" vertical="top"/>
      <protection locked="0"/>
    </xf>
    <xf numFmtId="0" fontId="0" fillId="33" borderId="10" xfId="54" applyFont="1" applyFill="1" applyBorder="1" applyAlignment="1" applyProtection="1">
      <alignment horizontal="center" vertical="center"/>
      <protection locked="0"/>
    </xf>
    <xf numFmtId="0" fontId="0" fillId="4" borderId="11" xfId="54" applyFill="1" applyBorder="1">
      <alignment/>
      <protection/>
    </xf>
    <xf numFmtId="0" fontId="0" fillId="34" borderId="11" xfId="54" applyFont="1" applyFill="1" applyBorder="1" applyAlignment="1" applyProtection="1">
      <alignment horizontal="center" vertical="center" textRotation="90"/>
      <protection locked="0"/>
    </xf>
    <xf numFmtId="0" fontId="0" fillId="4" borderId="11" xfId="54" applyFill="1" applyBorder="1" applyAlignment="1">
      <alignment horizontal="center" vertical="center" textRotation="90"/>
      <protection/>
    </xf>
    <xf numFmtId="0" fontId="0" fillId="34" borderId="10" xfId="54" applyFont="1" applyFill="1" applyBorder="1" applyAlignment="1" applyProtection="1">
      <alignment horizontal="center" vertical="center"/>
      <protection locked="0"/>
    </xf>
    <xf numFmtId="0" fontId="0" fillId="34" borderId="11" xfId="54" applyFont="1" applyFill="1" applyBorder="1" applyAlignment="1" applyProtection="1">
      <alignment horizontal="center" vertical="center"/>
      <protection locked="0"/>
    </xf>
    <xf numFmtId="0" fontId="0" fillId="4" borderId="0" xfId="54" applyFill="1">
      <alignment/>
      <protection/>
    </xf>
    <xf numFmtId="0" fontId="0" fillId="9" borderId="0" xfId="54" applyFill="1">
      <alignment/>
      <protection/>
    </xf>
    <xf numFmtId="0" fontId="0" fillId="33" borderId="11" xfId="54" applyFont="1" applyFill="1" applyBorder="1" applyAlignment="1" applyProtection="1">
      <alignment horizontal="center" vertical="center"/>
      <protection locked="0"/>
    </xf>
    <xf numFmtId="0" fontId="12" fillId="35" borderId="11" xfId="54" applyFont="1" applyFill="1" applyBorder="1" applyAlignment="1">
      <alignment horizontal="center" vertical="center"/>
      <protection/>
    </xf>
    <xf numFmtId="16" fontId="15" fillId="35" borderId="11" xfId="0" applyNumberFormat="1" applyFont="1" applyFill="1" applyBorder="1" applyAlignment="1">
      <alignment/>
    </xf>
    <xf numFmtId="0" fontId="12" fillId="36" borderId="12" xfId="54" applyNumberFormat="1" applyFont="1" applyFill="1" applyBorder="1" applyAlignment="1">
      <alignment vertical="center" wrapText="1"/>
      <protection/>
    </xf>
    <xf numFmtId="0" fontId="12" fillId="36" borderId="12" xfId="54" applyNumberFormat="1" applyFont="1" applyFill="1" applyBorder="1" applyAlignment="1">
      <alignment horizontal="center" vertical="center"/>
      <protection/>
    </xf>
    <xf numFmtId="0" fontId="12" fillId="36" borderId="12" xfId="54" applyNumberFormat="1" applyFont="1" applyFill="1" applyBorder="1" applyAlignment="1">
      <alignment vertical="center"/>
      <protection/>
    </xf>
    <xf numFmtId="0" fontId="12" fillId="36" borderId="12" xfId="54" applyNumberFormat="1" applyFont="1" applyFill="1" applyBorder="1" applyAlignment="1">
      <alignment horizontal="center" vertical="center" wrapText="1"/>
      <protection/>
    </xf>
    <xf numFmtId="0" fontId="12" fillId="36" borderId="11" xfId="54" applyNumberFormat="1" applyFont="1" applyFill="1" applyBorder="1" applyAlignment="1">
      <alignment horizontal="center" vertical="center" wrapText="1"/>
      <protection/>
    </xf>
    <xf numFmtId="0" fontId="0" fillId="36" borderId="10" xfId="54" applyFont="1" applyFill="1" applyBorder="1" applyAlignment="1" applyProtection="1">
      <alignment horizontal="center" vertical="center"/>
      <protection locked="0"/>
    </xf>
    <xf numFmtId="0" fontId="11" fillId="36" borderId="11" xfId="54" applyNumberFormat="1" applyFont="1" applyFill="1" applyBorder="1" applyAlignment="1" applyProtection="1">
      <alignment horizontal="center" vertical="center"/>
      <protection locked="0"/>
    </xf>
    <xf numFmtId="0" fontId="14" fillId="0" borderId="0" xfId="54" applyFont="1">
      <alignment/>
      <protection/>
    </xf>
    <xf numFmtId="0" fontId="14" fillId="9" borderId="0" xfId="54" applyFont="1" applyFill="1">
      <alignment/>
      <protection/>
    </xf>
    <xf numFmtId="0" fontId="14" fillId="4" borderId="0" xfId="54" applyFont="1" applyFill="1">
      <alignment/>
      <protection/>
    </xf>
    <xf numFmtId="0" fontId="0" fillId="33" borderId="13" xfId="54" applyFont="1" applyFill="1" applyBorder="1" applyAlignment="1" applyProtection="1">
      <alignment horizontal="center" vertical="center"/>
      <protection locked="0"/>
    </xf>
    <xf numFmtId="0" fontId="11" fillId="36" borderId="14" xfId="54" applyNumberFormat="1" applyFont="1" applyFill="1" applyBorder="1" applyAlignment="1">
      <alignment vertical="center"/>
      <protection/>
    </xf>
    <xf numFmtId="0" fontId="0" fillId="33" borderId="15" xfId="54" applyFont="1" applyFill="1" applyBorder="1" applyAlignment="1" applyProtection="1">
      <alignment horizontal="center" vertical="center"/>
      <protection locked="0"/>
    </xf>
    <xf numFmtId="0" fontId="12" fillId="36" borderId="16" xfId="54" applyNumberFormat="1" applyFont="1" applyFill="1" applyBorder="1" applyAlignment="1">
      <alignment vertical="center" wrapText="1"/>
      <protection/>
    </xf>
    <xf numFmtId="0" fontId="11" fillId="36" borderId="11" xfId="54" applyNumberFormat="1" applyFont="1" applyFill="1" applyBorder="1" applyAlignment="1">
      <alignment vertical="center"/>
      <protection/>
    </xf>
    <xf numFmtId="0" fontId="14" fillId="0" borderId="11" xfId="54" applyFont="1" applyBorder="1">
      <alignment/>
      <protection/>
    </xf>
    <xf numFmtId="0" fontId="0" fillId="0" borderId="11" xfId="54" applyBorder="1">
      <alignment/>
      <protection/>
    </xf>
    <xf numFmtId="0" fontId="12" fillId="37" borderId="11" xfId="54" applyNumberFormat="1" applyFont="1" applyFill="1" applyBorder="1" applyAlignment="1" applyProtection="1">
      <alignment horizontal="center" vertical="center"/>
      <protection locked="0"/>
    </xf>
    <xf numFmtId="0" fontId="11" fillId="38" borderId="17" xfId="54" applyNumberFormat="1" applyFont="1" applyFill="1" applyBorder="1" applyAlignment="1" applyProtection="1">
      <alignment horizontal="center" vertical="center"/>
      <protection locked="0"/>
    </xf>
    <xf numFmtId="0" fontId="11" fillId="38" borderId="11" xfId="54" applyNumberFormat="1" applyFont="1" applyFill="1" applyBorder="1" applyAlignment="1" applyProtection="1">
      <alignment horizontal="center" vertical="center"/>
      <protection locked="0"/>
    </xf>
    <xf numFmtId="0" fontId="12" fillId="38" borderId="18" xfId="54" applyNumberFormat="1" applyFont="1" applyFill="1" applyBorder="1" applyAlignment="1" applyProtection="1">
      <alignment horizontal="center" vertical="center"/>
      <protection locked="0"/>
    </xf>
    <xf numFmtId="0" fontId="11" fillId="35" borderId="0" xfId="54" applyFont="1" applyFill="1">
      <alignment/>
      <protection/>
    </xf>
    <xf numFmtId="0" fontId="12" fillId="39" borderId="11" xfId="54" applyNumberFormat="1" applyFont="1" applyFill="1" applyBorder="1" applyAlignment="1" applyProtection="1">
      <alignment horizontal="center" vertical="center"/>
      <protection locked="0"/>
    </xf>
    <xf numFmtId="0" fontId="12" fillId="39" borderId="11" xfId="54" applyNumberFormat="1" applyFont="1" applyFill="1" applyBorder="1" applyAlignment="1">
      <alignment horizontal="left" vertical="center" wrapText="1"/>
      <protection/>
    </xf>
    <xf numFmtId="0" fontId="11" fillId="39" borderId="17" xfId="54" applyNumberFormat="1" applyFont="1" applyFill="1" applyBorder="1" applyAlignment="1" applyProtection="1">
      <alignment horizontal="center" vertical="center"/>
      <protection locked="0"/>
    </xf>
    <xf numFmtId="0" fontId="11" fillId="39" borderId="11" xfId="54" applyNumberFormat="1" applyFont="1" applyFill="1" applyBorder="1" applyAlignment="1" applyProtection="1">
      <alignment horizontal="center" vertical="center"/>
      <protection locked="0"/>
    </xf>
    <xf numFmtId="0" fontId="12" fillId="39" borderId="18" xfId="54" applyNumberFormat="1" applyFont="1" applyFill="1" applyBorder="1" applyAlignment="1" applyProtection="1">
      <alignment horizontal="center" vertical="center"/>
      <protection locked="0"/>
    </xf>
    <xf numFmtId="0" fontId="11" fillId="37" borderId="11" xfId="54" applyNumberFormat="1" applyFont="1" applyFill="1" applyBorder="1" applyAlignment="1" applyProtection="1">
      <alignment horizontal="center" vertical="center"/>
      <protection locked="0"/>
    </xf>
    <xf numFmtId="0" fontId="12" fillId="37" borderId="11" xfId="54" applyNumberFormat="1" applyFont="1" applyFill="1" applyBorder="1" applyAlignment="1" applyProtection="1">
      <alignment horizontal="left" vertical="center" wrapText="1"/>
      <protection locked="0"/>
    </xf>
    <xf numFmtId="0" fontId="11" fillId="37" borderId="17" xfId="54" applyNumberFormat="1" applyFont="1" applyFill="1" applyBorder="1" applyAlignment="1" applyProtection="1">
      <alignment horizontal="center" vertical="center"/>
      <protection locked="0"/>
    </xf>
    <xf numFmtId="0" fontId="12" fillId="37" borderId="18" xfId="54" applyNumberFormat="1" applyFont="1" applyFill="1" applyBorder="1" applyAlignment="1" applyProtection="1">
      <alignment horizontal="center" vertical="center"/>
      <protection locked="0"/>
    </xf>
    <xf numFmtId="0" fontId="12" fillId="12" borderId="11" xfId="54" applyFont="1" applyFill="1" applyBorder="1" applyAlignment="1">
      <alignment horizontal="center" vertical="center"/>
      <protection/>
    </xf>
    <xf numFmtId="0" fontId="11" fillId="36" borderId="11" xfId="54" applyNumberFormat="1" applyFont="1" applyFill="1" applyBorder="1" applyAlignment="1" applyProtection="1">
      <alignment horizontal="left" vertical="center" wrapText="1"/>
      <protection locked="0"/>
    </xf>
    <xf numFmtId="0" fontId="11" fillId="36" borderId="17" xfId="54" applyNumberFormat="1" applyFont="1" applyFill="1" applyBorder="1" applyAlignment="1" applyProtection="1">
      <alignment horizontal="center" vertical="center"/>
      <protection locked="0"/>
    </xf>
    <xf numFmtId="0" fontId="11" fillId="36" borderId="18" xfId="54" applyNumberFormat="1" applyFont="1" applyFill="1" applyBorder="1" applyAlignment="1">
      <alignment horizontal="center" vertical="center"/>
      <protection/>
    </xf>
    <xf numFmtId="0" fontId="12" fillId="40" borderId="11" xfId="54" applyNumberFormat="1" applyFont="1" applyFill="1" applyBorder="1" applyAlignment="1">
      <alignment horizontal="center" vertical="center"/>
      <protection/>
    </xf>
    <xf numFmtId="0" fontId="11" fillId="36" borderId="11" xfId="54" applyNumberFormat="1" applyFont="1" applyFill="1" applyBorder="1" applyAlignment="1">
      <alignment horizontal="center" vertical="center"/>
      <protection/>
    </xf>
    <xf numFmtId="0" fontId="12" fillId="40" borderId="11" xfId="54" applyNumberFormat="1" applyFont="1" applyFill="1" applyBorder="1" applyAlignment="1" applyProtection="1">
      <alignment horizontal="center" vertical="center"/>
      <protection locked="0"/>
    </xf>
    <xf numFmtId="0" fontId="12" fillId="9" borderId="11" xfId="54" applyFont="1" applyFill="1" applyBorder="1" applyAlignment="1">
      <alignment horizontal="center" vertical="center"/>
      <protection/>
    </xf>
    <xf numFmtId="0" fontId="11" fillId="40" borderId="11" xfId="54" applyNumberFormat="1" applyFont="1" applyFill="1" applyBorder="1" applyAlignment="1">
      <alignment horizontal="center" vertical="center"/>
      <protection/>
    </xf>
    <xf numFmtId="0" fontId="11" fillId="40" borderId="11" xfId="54" applyNumberFormat="1" applyFont="1" applyFill="1" applyBorder="1" applyAlignment="1" applyProtection="1">
      <alignment horizontal="center" vertical="center"/>
      <protection locked="0"/>
    </xf>
    <xf numFmtId="0" fontId="11" fillId="9" borderId="11" xfId="54" applyFont="1" applyFill="1" applyBorder="1" applyAlignment="1">
      <alignment horizontal="center" vertical="center"/>
      <protection/>
    </xf>
    <xf numFmtId="0" fontId="11" fillId="41" borderId="18" xfId="54" applyNumberFormat="1" applyFont="1" applyFill="1" applyBorder="1" applyAlignment="1">
      <alignment horizontal="center" vertical="center"/>
      <protection/>
    </xf>
    <xf numFmtId="0" fontId="11" fillId="41" borderId="11" xfId="54" applyNumberFormat="1" applyFont="1" applyFill="1" applyBorder="1" applyAlignment="1">
      <alignment horizontal="center" vertical="center"/>
      <protection/>
    </xf>
    <xf numFmtId="0" fontId="11" fillId="9" borderId="11" xfId="54" applyFont="1" applyFill="1" applyBorder="1">
      <alignment/>
      <protection/>
    </xf>
    <xf numFmtId="0" fontId="12" fillId="42" borderId="11" xfId="54" applyNumberFormat="1" applyFont="1" applyFill="1" applyBorder="1" applyAlignment="1" applyProtection="1">
      <alignment horizontal="center" vertical="center"/>
      <protection locked="0"/>
    </xf>
    <xf numFmtId="0" fontId="12" fillId="42" borderId="11" xfId="54" applyNumberFormat="1" applyFont="1" applyFill="1" applyBorder="1" applyAlignment="1" applyProtection="1">
      <alignment horizontal="left" vertical="center" wrapText="1"/>
      <protection locked="0"/>
    </xf>
    <xf numFmtId="0" fontId="11" fillId="42" borderId="17" xfId="54" applyNumberFormat="1" applyFont="1" applyFill="1" applyBorder="1" applyAlignment="1" applyProtection="1">
      <alignment horizontal="center" vertical="center"/>
      <protection locked="0"/>
    </xf>
    <xf numFmtId="0" fontId="11" fillId="42" borderId="11" xfId="54" applyNumberFormat="1" applyFont="1" applyFill="1" applyBorder="1" applyAlignment="1" applyProtection="1">
      <alignment horizontal="center" vertical="center"/>
      <protection locked="0"/>
    </xf>
    <xf numFmtId="0" fontId="12" fillId="42" borderId="18" xfId="54" applyNumberFormat="1" applyFont="1" applyFill="1" applyBorder="1" applyAlignment="1" applyProtection="1">
      <alignment horizontal="center" vertical="center"/>
      <protection locked="0"/>
    </xf>
    <xf numFmtId="0" fontId="11" fillId="40" borderId="10" xfId="54" applyNumberFormat="1" applyFont="1" applyFill="1" applyBorder="1" applyAlignment="1" applyProtection="1">
      <alignment horizontal="center" vertical="center"/>
      <protection locked="0"/>
    </xf>
    <xf numFmtId="0" fontId="11" fillId="40" borderId="10" xfId="54" applyNumberFormat="1" applyFont="1" applyFill="1" applyBorder="1" applyAlignment="1">
      <alignment horizontal="center" vertical="center"/>
      <protection/>
    </xf>
    <xf numFmtId="0" fontId="12" fillId="39" borderId="11" xfId="54" applyNumberFormat="1" applyFont="1" applyFill="1" applyBorder="1" applyAlignment="1" applyProtection="1">
      <alignment horizontal="left" vertical="center" wrapText="1"/>
      <protection locked="0"/>
    </xf>
    <xf numFmtId="0" fontId="12" fillId="39" borderId="17" xfId="54" applyNumberFormat="1" applyFont="1" applyFill="1" applyBorder="1" applyAlignment="1" applyProtection="1">
      <alignment horizontal="center" vertical="center"/>
      <protection locked="0"/>
    </xf>
    <xf numFmtId="0" fontId="12" fillId="39" borderId="18" xfId="54" applyNumberFormat="1" applyFont="1" applyFill="1" applyBorder="1" applyAlignment="1">
      <alignment horizontal="center" vertical="center"/>
      <protection/>
    </xf>
    <xf numFmtId="0" fontId="11" fillId="41" borderId="11" xfId="54" applyNumberFormat="1" applyFont="1" applyFill="1" applyBorder="1" applyAlignment="1" applyProtection="1">
      <alignment horizontal="center" vertical="center"/>
      <protection locked="0"/>
    </xf>
    <xf numFmtId="49" fontId="11" fillId="36" borderId="17" xfId="54" applyNumberFormat="1" applyFont="1" applyFill="1" applyBorder="1" applyAlignment="1" applyProtection="1">
      <alignment horizontal="center" vertical="center"/>
      <protection locked="0"/>
    </xf>
    <xf numFmtId="0" fontId="11" fillId="35" borderId="11" xfId="54" applyFont="1" applyFill="1" applyBorder="1" applyAlignment="1">
      <alignment horizontal="center" vertical="center"/>
      <protection/>
    </xf>
    <xf numFmtId="0" fontId="12" fillId="37" borderId="17" xfId="54" applyNumberFormat="1" applyFont="1" applyFill="1" applyBorder="1" applyAlignment="1" applyProtection="1">
      <alignment horizontal="center" vertical="center"/>
      <protection locked="0"/>
    </xf>
    <xf numFmtId="0" fontId="12" fillId="37" borderId="18" xfId="54" applyNumberFormat="1" applyFont="1" applyFill="1" applyBorder="1" applyAlignment="1">
      <alignment horizontal="center" vertical="center"/>
      <protection/>
    </xf>
    <xf numFmtId="0" fontId="12" fillId="37" borderId="11" xfId="54" applyNumberFormat="1" applyFont="1" applyFill="1" applyBorder="1" applyAlignment="1">
      <alignment horizontal="center" vertical="center"/>
      <protection/>
    </xf>
    <xf numFmtId="0" fontId="12" fillId="37" borderId="11" xfId="54" applyFont="1" applyFill="1" applyBorder="1" applyAlignment="1">
      <alignment horizontal="center" vertical="center"/>
      <protection/>
    </xf>
    <xf numFmtId="0" fontId="12" fillId="37" borderId="11" xfId="54" applyFont="1" applyFill="1" applyBorder="1" applyAlignment="1">
      <alignment horizontal="left" vertical="center" wrapText="1"/>
      <protection/>
    </xf>
    <xf numFmtId="0" fontId="12" fillId="37" borderId="17" xfId="54" applyFont="1" applyFill="1" applyBorder="1" applyAlignment="1">
      <alignment horizontal="center" vertical="center"/>
      <protection/>
    </xf>
    <xf numFmtId="0" fontId="12" fillId="37" borderId="18" xfId="54" applyFont="1" applyFill="1" applyBorder="1" applyAlignment="1">
      <alignment horizontal="center" vertical="center"/>
      <protection/>
    </xf>
    <xf numFmtId="0" fontId="12" fillId="35" borderId="0" xfId="54" applyFont="1" applyFill="1">
      <alignment/>
      <protection/>
    </xf>
    <xf numFmtId="0" fontId="11" fillId="36" borderId="11" xfId="54" applyFont="1" applyFill="1" applyBorder="1" applyAlignment="1">
      <alignment horizontal="center" vertical="center"/>
      <protection/>
    </xf>
    <xf numFmtId="0" fontId="11" fillId="36" borderId="11" xfId="54" applyFont="1" applyFill="1" applyBorder="1" applyAlignment="1">
      <alignment horizontal="left" vertical="center" wrapText="1"/>
      <protection/>
    </xf>
    <xf numFmtId="0" fontId="11" fillId="36" borderId="17" xfId="54" applyFont="1" applyFill="1" applyBorder="1" applyAlignment="1">
      <alignment horizontal="center" vertical="center"/>
      <protection/>
    </xf>
    <xf numFmtId="0" fontId="12" fillId="36" borderId="18" xfId="54" applyFont="1" applyFill="1" applyBorder="1" applyAlignment="1">
      <alignment horizontal="center" vertical="center"/>
      <protection/>
    </xf>
    <xf numFmtId="0" fontId="12" fillId="36" borderId="11" xfId="54" applyFont="1" applyFill="1" applyBorder="1" applyAlignment="1">
      <alignment horizontal="center" vertical="center"/>
      <protection/>
    </xf>
    <xf numFmtId="0" fontId="12" fillId="40" borderId="11" xfId="54" applyFont="1" applyFill="1" applyBorder="1" applyAlignment="1">
      <alignment horizontal="center" vertical="center"/>
      <protection/>
    </xf>
    <xf numFmtId="0" fontId="11" fillId="40" borderId="11" xfId="54" applyFont="1" applyFill="1" applyBorder="1" applyAlignment="1">
      <alignment horizontal="center" vertical="center"/>
      <protection/>
    </xf>
    <xf numFmtId="0" fontId="11" fillId="36" borderId="18" xfId="54" applyFont="1" applyFill="1" applyBorder="1" applyAlignment="1">
      <alignment horizontal="center" vertical="center"/>
      <protection/>
    </xf>
    <xf numFmtId="0" fontId="12" fillId="36" borderId="11" xfId="54" applyFont="1" applyFill="1" applyBorder="1" applyAlignment="1">
      <alignment horizontal="left" vertical="center" wrapText="1"/>
      <protection/>
    </xf>
    <xf numFmtId="0" fontId="11" fillId="37" borderId="17" xfId="54" applyFont="1" applyFill="1" applyBorder="1" applyAlignment="1">
      <alignment horizontal="center" vertical="center"/>
      <protection/>
    </xf>
    <xf numFmtId="0" fontId="11" fillId="37" borderId="11" xfId="54" applyFont="1" applyFill="1" applyBorder="1" applyAlignment="1">
      <alignment horizontal="center" vertical="center"/>
      <protection/>
    </xf>
    <xf numFmtId="0" fontId="12" fillId="43" borderId="11" xfId="54" applyFont="1" applyFill="1" applyBorder="1" applyAlignment="1">
      <alignment horizontal="center" vertical="center"/>
      <protection/>
    </xf>
    <xf numFmtId="0" fontId="12" fillId="43" borderId="11" xfId="54" applyFont="1" applyFill="1" applyBorder="1" applyAlignment="1">
      <alignment horizontal="left" vertical="center" wrapText="1"/>
      <protection/>
    </xf>
    <xf numFmtId="0" fontId="11" fillId="43" borderId="17" xfId="54" applyFont="1" applyFill="1" applyBorder="1" applyAlignment="1">
      <alignment horizontal="center" vertical="center"/>
      <protection/>
    </xf>
    <xf numFmtId="0" fontId="11" fillId="43" borderId="11" xfId="54" applyFont="1" applyFill="1" applyBorder="1" applyAlignment="1">
      <alignment horizontal="center" vertical="center"/>
      <protection/>
    </xf>
    <xf numFmtId="0" fontId="12" fillId="43" borderId="18" xfId="54" applyFont="1" applyFill="1" applyBorder="1" applyAlignment="1">
      <alignment horizontal="center" vertical="center"/>
      <protection/>
    </xf>
    <xf numFmtId="0" fontId="12" fillId="36" borderId="17" xfId="54" applyFont="1" applyFill="1" applyBorder="1" applyAlignment="1">
      <alignment horizontal="center" vertical="center"/>
      <protection/>
    </xf>
    <xf numFmtId="0" fontId="11" fillId="35" borderId="11" xfId="54" applyFont="1" applyFill="1" applyBorder="1">
      <alignment/>
      <protection/>
    </xf>
    <xf numFmtId="0" fontId="12" fillId="43" borderId="17" xfId="54" applyFont="1" applyFill="1" applyBorder="1" applyAlignment="1">
      <alignment horizontal="center" vertical="center"/>
      <protection/>
    </xf>
    <xf numFmtId="0" fontId="15" fillId="35" borderId="15" xfId="0" applyFont="1" applyFill="1" applyBorder="1" applyAlignment="1">
      <alignment horizontal="center" vertical="center"/>
    </xf>
    <xf numFmtId="0" fontId="11" fillId="36" borderId="12" xfId="54" applyNumberFormat="1" applyFont="1" applyFill="1" applyBorder="1" applyAlignment="1">
      <alignment vertical="center" wrapText="1"/>
      <protection/>
    </xf>
    <xf numFmtId="0" fontId="11" fillId="36" borderId="14" xfId="54" applyNumberFormat="1" applyFont="1" applyFill="1" applyBorder="1" applyAlignment="1">
      <alignment horizontal="center" vertical="center"/>
      <protection/>
    </xf>
    <xf numFmtId="0" fontId="11" fillId="36" borderId="16" xfId="54" applyNumberFormat="1" applyFont="1" applyFill="1" applyBorder="1" applyAlignment="1">
      <alignment horizontal="center" vertical="center" wrapText="1"/>
      <protection/>
    </xf>
    <xf numFmtId="0" fontId="11" fillId="36" borderId="12" xfId="54" applyNumberFormat="1" applyFont="1" applyFill="1" applyBorder="1" applyAlignment="1">
      <alignment horizontal="center" vertical="center" wrapText="1"/>
      <protection/>
    </xf>
    <xf numFmtId="0" fontId="11" fillId="40" borderId="12" xfId="54" applyNumberFormat="1" applyFont="1" applyFill="1" applyBorder="1" applyAlignment="1">
      <alignment horizontal="center" vertical="center"/>
      <protection/>
    </xf>
    <xf numFmtId="0" fontId="11" fillId="36" borderId="12" xfId="54" applyNumberFormat="1" applyFont="1" applyFill="1" applyBorder="1" applyAlignment="1">
      <alignment horizontal="center" vertical="center"/>
      <protection/>
    </xf>
    <xf numFmtId="0" fontId="11" fillId="36" borderId="12" xfId="54" applyNumberFormat="1" applyFont="1" applyFill="1" applyBorder="1" applyAlignment="1">
      <alignment vertical="center"/>
      <protection/>
    </xf>
    <xf numFmtId="0" fontId="11" fillId="40" borderId="12" xfId="54" applyNumberFormat="1" applyFont="1" applyFill="1" applyBorder="1" applyAlignment="1">
      <alignment horizontal="center" vertical="center" wrapText="1"/>
      <protection/>
    </xf>
    <xf numFmtId="0" fontId="11" fillId="40" borderId="11" xfId="54" applyNumberFormat="1" applyFont="1" applyFill="1" applyBorder="1" applyAlignment="1">
      <alignment horizontal="center" vertical="center" wrapText="1"/>
      <protection/>
    </xf>
    <xf numFmtId="16" fontId="15" fillId="35" borderId="0" xfId="0" applyNumberFormat="1" applyFont="1" applyFill="1" applyAlignment="1">
      <alignment/>
    </xf>
    <xf numFmtId="0" fontId="12" fillId="43" borderId="11" xfId="54" applyNumberFormat="1" applyFont="1" applyFill="1" applyBorder="1" applyAlignment="1">
      <alignment horizontal="center" vertical="center"/>
      <protection/>
    </xf>
    <xf numFmtId="0" fontId="12" fillId="43" borderId="11" xfId="54" applyNumberFormat="1" applyFont="1" applyFill="1" applyBorder="1" applyAlignment="1">
      <alignment vertical="center" wrapText="1"/>
      <protection/>
    </xf>
    <xf numFmtId="0" fontId="11" fillId="43" borderId="17" xfId="54" applyNumberFormat="1" applyFont="1" applyFill="1" applyBorder="1" applyAlignment="1">
      <alignment vertical="center"/>
      <protection/>
    </xf>
    <xf numFmtId="0" fontId="11" fillId="43" borderId="11" xfId="54" applyNumberFormat="1" applyFont="1" applyFill="1" applyBorder="1" applyAlignment="1">
      <alignment vertical="center"/>
      <protection/>
    </xf>
    <xf numFmtId="0" fontId="11" fillId="43" borderId="18" xfId="54" applyNumberFormat="1" applyFont="1" applyFill="1" applyBorder="1" applyAlignment="1">
      <alignment vertical="center" wrapText="1"/>
      <protection/>
    </xf>
    <xf numFmtId="0" fontId="12" fillId="36" borderId="16" xfId="54" applyNumberFormat="1" applyFont="1" applyFill="1" applyBorder="1" applyAlignment="1">
      <alignment horizontal="center" vertical="center" wrapText="1"/>
      <protection/>
    </xf>
    <xf numFmtId="0" fontId="12" fillId="40" borderId="12" xfId="54" applyNumberFormat="1" applyFont="1" applyFill="1" applyBorder="1" applyAlignment="1">
      <alignment horizontal="center" vertical="center"/>
      <protection/>
    </xf>
    <xf numFmtId="16" fontId="11" fillId="36" borderId="11" xfId="54" applyNumberFormat="1" applyFont="1" applyFill="1" applyBorder="1" applyAlignment="1">
      <alignment horizontal="center" vertical="center" wrapText="1"/>
      <protection/>
    </xf>
    <xf numFmtId="0" fontId="12" fillId="36" borderId="14" xfId="54" applyNumberFormat="1" applyFont="1" applyFill="1" applyBorder="1" applyAlignment="1">
      <alignment horizontal="center" vertical="center"/>
      <protection/>
    </xf>
    <xf numFmtId="0" fontId="12" fillId="36" borderId="11" xfId="54" applyNumberFormat="1" applyFont="1" applyFill="1" applyBorder="1" applyAlignment="1">
      <alignment horizontal="center" vertical="center"/>
      <protection/>
    </xf>
    <xf numFmtId="0" fontId="12" fillId="40" borderId="12" xfId="54" applyNumberFormat="1" applyFont="1" applyFill="1" applyBorder="1" applyAlignment="1">
      <alignment horizontal="center" vertical="center" wrapText="1"/>
      <protection/>
    </xf>
    <xf numFmtId="0" fontId="12" fillId="40" borderId="11" xfId="54" applyNumberFormat="1" applyFont="1" applyFill="1" applyBorder="1" applyAlignment="1">
      <alignment horizontal="center" vertical="center" wrapText="1"/>
      <protection/>
    </xf>
    <xf numFmtId="0" fontId="11" fillId="36" borderId="16" xfId="54" applyNumberFormat="1" applyFont="1" applyFill="1" applyBorder="1" applyAlignment="1">
      <alignment vertical="center" wrapText="1"/>
      <protection/>
    </xf>
    <xf numFmtId="0" fontId="11" fillId="36" borderId="11" xfId="54" applyNumberFormat="1" applyFont="1" applyFill="1" applyBorder="1" applyAlignment="1">
      <alignment horizontal="center" vertical="center" wrapText="1"/>
      <protection/>
    </xf>
    <xf numFmtId="0" fontId="12" fillId="43" borderId="12" xfId="54" applyNumberFormat="1" applyFont="1" applyFill="1" applyBorder="1" applyAlignment="1">
      <alignment vertical="center" wrapText="1"/>
      <protection/>
    </xf>
    <xf numFmtId="0" fontId="12" fillId="43" borderId="14" xfId="54" applyNumberFormat="1" applyFont="1" applyFill="1" applyBorder="1" applyAlignment="1">
      <alignment vertical="center"/>
      <protection/>
    </xf>
    <xf numFmtId="0" fontId="12" fillId="43" borderId="11" xfId="54" applyNumberFormat="1" applyFont="1" applyFill="1" applyBorder="1" applyAlignment="1">
      <alignment vertical="center"/>
      <protection/>
    </xf>
    <xf numFmtId="0" fontId="12" fillId="43" borderId="16" xfId="54" applyNumberFormat="1" applyFont="1" applyFill="1" applyBorder="1" applyAlignment="1">
      <alignment vertical="center" wrapText="1"/>
      <protection/>
    </xf>
    <xf numFmtId="16" fontId="17" fillId="35" borderId="11" xfId="0" applyNumberFormat="1" applyFont="1" applyFill="1" applyBorder="1" applyAlignment="1">
      <alignment/>
    </xf>
    <xf numFmtId="16" fontId="17" fillId="8" borderId="11" xfId="0" applyNumberFormat="1" applyFont="1" applyFill="1" applyBorder="1" applyAlignment="1">
      <alignment/>
    </xf>
    <xf numFmtId="0" fontId="12" fillId="41" borderId="12" xfId="54" applyNumberFormat="1" applyFont="1" applyFill="1" applyBorder="1" applyAlignment="1">
      <alignment horizontal="center" vertical="center"/>
      <protection/>
    </xf>
    <xf numFmtId="0" fontId="11" fillId="41" borderId="12" xfId="54" applyNumberFormat="1" applyFont="1" applyFill="1" applyBorder="1" applyAlignment="1">
      <alignment horizontal="center" vertical="center" wrapText="1"/>
      <protection/>
    </xf>
    <xf numFmtId="0" fontId="11" fillId="41" borderId="11" xfId="54" applyNumberFormat="1" applyFont="1" applyFill="1" applyBorder="1" applyAlignment="1">
      <alignment horizontal="center" vertical="center" wrapText="1"/>
      <protection/>
    </xf>
    <xf numFmtId="0" fontId="11" fillId="3" borderId="11" xfId="54" applyFont="1" applyFill="1" applyBorder="1" applyAlignment="1">
      <alignment horizontal="center" vertical="center"/>
      <protection/>
    </xf>
    <xf numFmtId="16" fontId="17" fillId="11" borderId="11" xfId="0" applyNumberFormat="1" applyFont="1" applyFill="1" applyBorder="1" applyAlignment="1">
      <alignment/>
    </xf>
    <xf numFmtId="0" fontId="12" fillId="44" borderId="12" xfId="54" applyNumberFormat="1" applyFont="1" applyFill="1" applyBorder="1" applyAlignment="1">
      <alignment vertical="center" wrapText="1"/>
      <protection/>
    </xf>
    <xf numFmtId="0" fontId="12" fillId="44" borderId="11" xfId="54" applyNumberFormat="1" applyFont="1" applyFill="1" applyBorder="1" applyAlignment="1">
      <alignment vertical="center"/>
      <protection/>
    </xf>
    <xf numFmtId="0" fontId="12" fillId="44" borderId="16" xfId="54" applyNumberFormat="1" applyFont="1" applyFill="1" applyBorder="1" applyAlignment="1">
      <alignment vertical="center" wrapText="1"/>
      <protection/>
    </xf>
    <xf numFmtId="0" fontId="12" fillId="44" borderId="12" xfId="54" applyNumberFormat="1" applyFont="1" applyFill="1" applyBorder="1" applyAlignment="1">
      <alignment horizontal="center" vertical="center"/>
      <protection/>
    </xf>
    <xf numFmtId="0" fontId="12" fillId="44" borderId="12" xfId="54" applyNumberFormat="1" applyFont="1" applyFill="1" applyBorder="1" applyAlignment="1">
      <alignment vertical="center"/>
      <protection/>
    </xf>
    <xf numFmtId="0" fontId="12" fillId="44" borderId="12" xfId="54" applyNumberFormat="1" applyFont="1" applyFill="1" applyBorder="1" applyAlignment="1">
      <alignment horizontal="center" vertical="center" wrapText="1"/>
      <protection/>
    </xf>
    <xf numFmtId="0" fontId="12" fillId="44" borderId="11" xfId="54" applyNumberFormat="1" applyFont="1" applyFill="1" applyBorder="1" applyAlignment="1">
      <alignment horizontal="center" vertical="center" wrapText="1"/>
      <protection/>
    </xf>
    <xf numFmtId="0" fontId="12" fillId="11" borderId="11" xfId="54" applyFont="1" applyFill="1" applyBorder="1" applyAlignment="1">
      <alignment horizontal="center" vertical="center"/>
      <protection/>
    </xf>
    <xf numFmtId="0" fontId="12" fillId="44" borderId="14" xfId="54" applyNumberFormat="1" applyFont="1" applyFill="1" applyBorder="1" applyAlignment="1">
      <alignment vertical="center"/>
      <protection/>
    </xf>
    <xf numFmtId="16" fontId="17" fillId="16" borderId="11" xfId="0" applyNumberFormat="1" applyFont="1" applyFill="1" applyBorder="1" applyAlignment="1">
      <alignment/>
    </xf>
    <xf numFmtId="0" fontId="12" fillId="38" borderId="12" xfId="54" applyNumberFormat="1" applyFont="1" applyFill="1" applyBorder="1" applyAlignment="1">
      <alignment vertical="center" wrapText="1"/>
      <protection/>
    </xf>
    <xf numFmtId="0" fontId="12" fillId="38" borderId="14" xfId="54" applyNumberFormat="1" applyFont="1" applyFill="1" applyBorder="1" applyAlignment="1">
      <alignment vertical="center"/>
      <protection/>
    </xf>
    <xf numFmtId="0" fontId="12" fillId="38" borderId="11" xfId="54" applyNumberFormat="1" applyFont="1" applyFill="1" applyBorder="1" applyAlignment="1">
      <alignment vertical="center"/>
      <protection/>
    </xf>
    <xf numFmtId="0" fontId="12" fillId="38" borderId="16" xfId="54" applyNumberFormat="1" applyFont="1" applyFill="1" applyBorder="1" applyAlignment="1">
      <alignment vertical="center" wrapText="1"/>
      <protection/>
    </xf>
    <xf numFmtId="0" fontId="11" fillId="41" borderId="16" xfId="54" applyNumberFormat="1" applyFont="1" applyFill="1" applyBorder="1" applyAlignment="1">
      <alignment vertical="center" wrapText="1"/>
      <protection/>
    </xf>
    <xf numFmtId="0" fontId="11" fillId="36" borderId="19" xfId="54" applyNumberFormat="1" applyFont="1" applyFill="1" applyBorder="1" applyAlignment="1">
      <alignment horizontal="center" vertical="center" wrapText="1"/>
      <protection/>
    </xf>
    <xf numFmtId="0" fontId="11" fillId="36" borderId="19" xfId="54" applyNumberFormat="1" applyFont="1" applyFill="1" applyBorder="1" applyAlignment="1">
      <alignment vertical="center"/>
      <protection/>
    </xf>
    <xf numFmtId="0" fontId="12" fillId="36" borderId="19" xfId="54" applyNumberFormat="1" applyFont="1" applyFill="1" applyBorder="1" applyAlignment="1">
      <alignment horizontal="center" vertical="center" wrapText="1"/>
      <protection/>
    </xf>
    <xf numFmtId="0" fontId="12" fillId="36" borderId="10" xfId="54" applyNumberFormat="1" applyFont="1" applyFill="1" applyBorder="1" applyAlignment="1">
      <alignment horizontal="center" vertical="center" wrapText="1"/>
      <protection/>
    </xf>
    <xf numFmtId="0" fontId="12" fillId="35" borderId="10" xfId="54" applyFont="1" applyFill="1" applyBorder="1" applyAlignment="1">
      <alignment horizontal="center" vertical="center"/>
      <protection/>
    </xf>
    <xf numFmtId="0" fontId="11" fillId="36" borderId="19" xfId="54" applyNumberFormat="1" applyFont="1" applyFill="1" applyBorder="1" applyAlignment="1">
      <alignment horizontal="center" vertical="center"/>
      <protection/>
    </xf>
    <xf numFmtId="0" fontId="11" fillId="35" borderId="19" xfId="54" applyFont="1" applyFill="1" applyBorder="1" applyAlignment="1">
      <alignment horizontal="center" vertical="center"/>
      <protection/>
    </xf>
    <xf numFmtId="0" fontId="12" fillId="36" borderId="11" xfId="54" applyNumberFormat="1" applyFont="1" applyFill="1" applyBorder="1" applyAlignment="1">
      <alignment vertical="center"/>
      <protection/>
    </xf>
    <xf numFmtId="16" fontId="15" fillId="45" borderId="11" xfId="0" applyNumberFormat="1" applyFont="1" applyFill="1" applyBorder="1" applyAlignment="1">
      <alignment/>
    </xf>
    <xf numFmtId="0" fontId="16" fillId="46" borderId="12" xfId="54" applyNumberFormat="1" applyFont="1" applyFill="1" applyBorder="1" applyAlignment="1">
      <alignment vertical="center" wrapText="1"/>
      <protection/>
    </xf>
    <xf numFmtId="0" fontId="11" fillId="46" borderId="14" xfId="54" applyNumberFormat="1" applyFont="1" applyFill="1" applyBorder="1" applyAlignment="1">
      <alignment vertical="center"/>
      <protection/>
    </xf>
    <xf numFmtId="0" fontId="11" fillId="46" borderId="11" xfId="54" applyNumberFormat="1" applyFont="1" applyFill="1" applyBorder="1" applyAlignment="1">
      <alignment vertical="center"/>
      <protection/>
    </xf>
    <xf numFmtId="0" fontId="12" fillId="46" borderId="16" xfId="54" applyNumberFormat="1" applyFont="1" applyFill="1" applyBorder="1" applyAlignment="1">
      <alignment vertical="center" wrapText="1"/>
      <protection/>
    </xf>
    <xf numFmtId="0" fontId="12" fillId="46" borderId="12" xfId="54" applyNumberFormat="1" applyFont="1" applyFill="1" applyBorder="1" applyAlignment="1">
      <alignment vertical="center" wrapText="1"/>
      <protection/>
    </xf>
    <xf numFmtId="0" fontId="12" fillId="46" borderId="12" xfId="54" applyNumberFormat="1" applyFont="1" applyFill="1" applyBorder="1" applyAlignment="1">
      <alignment horizontal="center" vertical="center"/>
      <protection/>
    </xf>
    <xf numFmtId="0" fontId="11" fillId="9" borderId="11" xfId="54" applyFont="1" applyFill="1" applyBorder="1" applyAlignment="1">
      <alignment horizontal="center"/>
      <protection/>
    </xf>
    <xf numFmtId="0" fontId="11" fillId="35" borderId="11" xfId="54" applyFont="1" applyFill="1" applyBorder="1" applyAlignment="1">
      <alignment horizontal="center"/>
      <protection/>
    </xf>
    <xf numFmtId="0" fontId="12" fillId="36" borderId="14" xfId="54" applyNumberFormat="1" applyFont="1" applyFill="1" applyBorder="1" applyAlignment="1">
      <alignment vertical="center"/>
      <protection/>
    </xf>
    <xf numFmtId="0" fontId="4" fillId="0" borderId="0" xfId="54" applyFont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right" vertical="center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6" fillId="0" borderId="0" xfId="54" applyFont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3" fillId="0" borderId="0" xfId="54" applyFont="1" applyAlignment="1" applyProtection="1">
      <alignment horizontal="center" vertical="top" wrapText="1"/>
      <protection locked="0"/>
    </xf>
    <xf numFmtId="0" fontId="3" fillId="0" borderId="0" xfId="54" applyFont="1" applyAlignment="1" applyProtection="1">
      <alignment horizontal="center" vertical="top"/>
      <protection locked="0"/>
    </xf>
    <xf numFmtId="0" fontId="8" fillId="33" borderId="20" xfId="54" applyNumberFormat="1" applyFont="1" applyFill="1" applyBorder="1" applyAlignment="1" applyProtection="1">
      <alignment horizontal="center" wrapText="1"/>
      <protection locked="0"/>
    </xf>
    <xf numFmtId="0" fontId="2" fillId="0" borderId="0" xfId="54" applyFont="1" applyAlignment="1" applyProtection="1">
      <alignment horizontal="center" vertical="top"/>
      <protection locked="0"/>
    </xf>
    <xf numFmtId="0" fontId="3" fillId="0" borderId="0" xfId="54" applyFont="1" applyAlignment="1" applyProtection="1">
      <alignment horizontal="center" vertical="center"/>
      <protection locked="0"/>
    </xf>
    <xf numFmtId="0" fontId="9" fillId="33" borderId="20" xfId="54" applyNumberFormat="1" applyFont="1" applyFill="1" applyBorder="1" applyAlignment="1" applyProtection="1">
      <alignment horizontal="left" vertical="center"/>
      <protection locked="0"/>
    </xf>
    <xf numFmtId="0" fontId="2" fillId="33" borderId="0" xfId="54" applyFont="1" applyFill="1" applyBorder="1" applyAlignment="1" applyProtection="1">
      <alignment horizontal="left" vertical="top"/>
      <protection locked="0"/>
    </xf>
    <xf numFmtId="0" fontId="3" fillId="33" borderId="0" xfId="54" applyFont="1" applyFill="1" applyBorder="1" applyAlignment="1" applyProtection="1">
      <alignment horizontal="left" vertical="center"/>
      <protection locked="0"/>
    </xf>
    <xf numFmtId="0" fontId="3" fillId="33" borderId="0" xfId="54" applyFont="1" applyFill="1" applyBorder="1" applyAlignment="1" applyProtection="1">
      <alignment horizontal="left" vertical="top"/>
      <protection locked="0"/>
    </xf>
    <xf numFmtId="0" fontId="9" fillId="33" borderId="20" xfId="54" applyNumberFormat="1" applyFont="1" applyFill="1" applyBorder="1" applyAlignment="1" applyProtection="1">
      <alignment horizontal="left" vertical="top" wrapText="1"/>
      <protection locked="0"/>
    </xf>
    <xf numFmtId="0" fontId="9" fillId="33" borderId="20" xfId="54" applyNumberFormat="1" applyFont="1" applyFill="1" applyBorder="1" applyAlignment="1" applyProtection="1">
      <alignment horizontal="center" vertical="top"/>
      <protection locked="0"/>
    </xf>
    <xf numFmtId="0" fontId="9" fillId="33" borderId="2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4" applyFont="1" applyAlignment="1" applyProtection="1">
      <alignment horizontal="left" vertical="top"/>
      <protection locked="0"/>
    </xf>
    <xf numFmtId="0" fontId="10" fillId="33" borderId="0" xfId="54" applyFont="1" applyFill="1" applyBorder="1" applyAlignment="1" applyProtection="1">
      <alignment horizontal="right" vertical="center"/>
      <protection locked="0"/>
    </xf>
    <xf numFmtId="0" fontId="9" fillId="33" borderId="20" xfId="54" applyNumberFormat="1" applyFont="1" applyFill="1" applyBorder="1" applyAlignment="1" applyProtection="1">
      <alignment horizontal="center" vertical="center"/>
      <protection locked="0"/>
    </xf>
    <xf numFmtId="0" fontId="0" fillId="35" borderId="0" xfId="54" applyFill="1" applyAlignment="1">
      <alignment horizontal="center"/>
      <protection/>
    </xf>
    <xf numFmtId="0" fontId="0" fillId="35" borderId="0" xfId="54" applyFill="1" applyBorder="1" applyAlignment="1">
      <alignment horizontal="center"/>
      <protection/>
    </xf>
    <xf numFmtId="0" fontId="0" fillId="35" borderId="20" xfId="54" applyFill="1" applyBorder="1" applyAlignment="1">
      <alignment horizontal="center"/>
      <protection/>
    </xf>
    <xf numFmtId="0" fontId="16" fillId="36" borderId="11" xfId="54" applyNumberFormat="1" applyFont="1" applyFill="1" applyBorder="1" applyAlignment="1">
      <alignment horizontal="center" vertical="center" wrapText="1"/>
      <protection/>
    </xf>
    <xf numFmtId="0" fontId="16" fillId="36" borderId="11" xfId="54" applyNumberFormat="1" applyFont="1" applyFill="1" applyBorder="1" applyAlignment="1">
      <alignment horizontal="center" vertical="center" textRotation="90"/>
      <protection/>
    </xf>
    <xf numFmtId="0" fontId="13" fillId="36" borderId="11" xfId="54" applyNumberFormat="1" applyFont="1" applyFill="1" applyBorder="1" applyAlignment="1">
      <alignment horizontal="center" vertical="center" textRotation="90"/>
      <protection/>
    </xf>
    <xf numFmtId="0" fontId="16" fillId="36" borderId="13" xfId="54" applyNumberFormat="1" applyFont="1" applyFill="1" applyBorder="1" applyAlignment="1">
      <alignment horizontal="center" vertical="center" wrapText="1"/>
      <protection/>
    </xf>
    <xf numFmtId="0" fontId="16" fillId="36" borderId="21" xfId="54" applyNumberFormat="1" applyFont="1" applyFill="1" applyBorder="1" applyAlignment="1">
      <alignment horizontal="center" vertical="center" wrapText="1"/>
      <protection/>
    </xf>
    <xf numFmtId="0" fontId="16" fillId="36" borderId="15" xfId="54" applyNumberFormat="1" applyFont="1" applyFill="1" applyBorder="1" applyAlignment="1">
      <alignment horizontal="center" vertical="center" wrapText="1"/>
      <protection/>
    </xf>
    <xf numFmtId="0" fontId="12" fillId="38" borderId="11" xfId="54" applyNumberFormat="1" applyFont="1" applyFill="1" applyBorder="1" applyAlignment="1">
      <alignment horizontal="center" vertical="center" wrapText="1"/>
      <protection/>
    </xf>
    <xf numFmtId="0" fontId="0" fillId="33" borderId="11" xfId="54" applyFont="1" applyFill="1" applyBorder="1" applyAlignment="1" applyProtection="1">
      <alignment horizontal="center" vertical="center"/>
      <protection locked="0"/>
    </xf>
    <xf numFmtId="0" fontId="0" fillId="33" borderId="10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9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2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1" xfId="54" applyFont="1" applyFill="1" applyBorder="1" applyAlignment="1" applyProtection="1">
      <alignment horizontal="center" vertical="center" textRotation="90" wrapText="1"/>
      <protection locked="0"/>
    </xf>
    <xf numFmtId="0" fontId="0" fillId="33" borderId="17" xfId="54" applyFont="1" applyFill="1" applyBorder="1" applyAlignment="1" applyProtection="1">
      <alignment horizontal="center" vertical="center"/>
      <protection locked="0"/>
    </xf>
    <xf numFmtId="0" fontId="0" fillId="33" borderId="22" xfId="54" applyFont="1" applyFill="1" applyBorder="1" applyAlignment="1" applyProtection="1">
      <alignment horizontal="center" vertical="center"/>
      <protection locked="0"/>
    </xf>
    <xf numFmtId="0" fontId="0" fillId="34" borderId="17" xfId="54" applyFont="1" applyFill="1" applyBorder="1" applyAlignment="1" applyProtection="1">
      <alignment horizontal="center" vertical="center" wrapText="1"/>
      <protection locked="0"/>
    </xf>
    <xf numFmtId="0" fontId="0" fillId="34" borderId="22" xfId="54" applyFont="1" applyFill="1" applyBorder="1" applyAlignment="1" applyProtection="1">
      <alignment horizontal="center" vertical="center"/>
      <protection locked="0"/>
    </xf>
    <xf numFmtId="0" fontId="0" fillId="36" borderId="10" xfId="54" applyFont="1" applyFill="1" applyBorder="1" applyAlignment="1" applyProtection="1">
      <alignment horizontal="center" vertical="center" textRotation="90"/>
      <protection locked="0"/>
    </xf>
    <xf numFmtId="0" fontId="0" fillId="36" borderId="19" xfId="54" applyFont="1" applyFill="1" applyBorder="1" applyAlignment="1" applyProtection="1">
      <alignment horizontal="center" vertical="center" textRotation="90"/>
      <protection locked="0"/>
    </xf>
    <xf numFmtId="0" fontId="0" fillId="36" borderId="12" xfId="54" applyFont="1" applyFill="1" applyBorder="1" applyAlignment="1" applyProtection="1">
      <alignment horizontal="center" vertical="center" textRotation="90"/>
      <protection locked="0"/>
    </xf>
    <xf numFmtId="0" fontId="0" fillId="34" borderId="12" xfId="54" applyFont="1" applyFill="1" applyBorder="1" applyAlignment="1" applyProtection="1">
      <alignment horizontal="center" vertical="center"/>
      <protection locked="0"/>
    </xf>
    <xf numFmtId="0" fontId="0" fillId="33" borderId="11" xfId="54" applyFont="1" applyFill="1" applyBorder="1" applyAlignment="1" applyProtection="1">
      <alignment horizontal="left" vertical="center" wrapText="1"/>
      <protection locked="0"/>
    </xf>
    <xf numFmtId="0" fontId="0" fillId="33" borderId="17" xfId="54" applyFont="1" applyFill="1" applyBorder="1" applyAlignment="1" applyProtection="1">
      <alignment horizontal="center" vertical="center" wrapText="1"/>
      <protection locked="0"/>
    </xf>
    <xf numFmtId="0" fontId="0" fillId="33" borderId="18" xfId="54" applyFont="1" applyFill="1" applyBorder="1" applyAlignment="1" applyProtection="1">
      <alignment horizontal="center" vertical="center" wrapText="1"/>
      <protection locked="0"/>
    </xf>
    <xf numFmtId="0" fontId="0" fillId="4" borderId="10" xfId="54" applyFill="1" applyBorder="1" applyAlignment="1">
      <alignment horizontal="center" vertical="center" textRotation="90"/>
      <protection/>
    </xf>
    <xf numFmtId="0" fontId="0" fillId="4" borderId="19" xfId="54" applyFill="1" applyBorder="1" applyAlignment="1">
      <alignment horizontal="center" vertical="center" textRotation="90"/>
      <protection/>
    </xf>
    <xf numFmtId="0" fontId="0" fillId="4" borderId="12" xfId="54" applyFill="1" applyBorder="1" applyAlignment="1">
      <alignment horizontal="center" vertical="center" textRotation="90"/>
      <protection/>
    </xf>
    <xf numFmtId="0" fontId="0" fillId="34" borderId="10" xfId="54" applyFont="1" applyFill="1" applyBorder="1" applyAlignment="1" applyProtection="1">
      <alignment horizontal="center" vertical="center" textRotation="90"/>
      <protection locked="0"/>
    </xf>
    <xf numFmtId="0" fontId="0" fillId="34" borderId="19" xfId="54" applyFont="1" applyFill="1" applyBorder="1" applyAlignment="1" applyProtection="1">
      <alignment horizontal="center" vertical="center" textRotation="90"/>
      <protection locked="0"/>
    </xf>
    <xf numFmtId="0" fontId="0" fillId="34" borderId="12" xfId="54" applyFont="1" applyFill="1" applyBorder="1" applyAlignment="1" applyProtection="1">
      <alignment horizontal="center" vertical="center" textRotation="90"/>
      <protection locked="0"/>
    </xf>
    <xf numFmtId="0" fontId="0" fillId="34" borderId="11" xfId="54" applyFont="1" applyFill="1" applyBorder="1" applyAlignment="1" applyProtection="1">
      <alignment horizontal="center" vertical="center" textRotation="90"/>
      <protection locked="0"/>
    </xf>
    <xf numFmtId="0" fontId="0" fillId="33" borderId="18" xfId="54" applyFont="1" applyFill="1" applyBorder="1" applyAlignment="1" applyProtection="1">
      <alignment horizontal="center" vertical="center" textRotation="90" wrapText="1"/>
      <protection locked="0"/>
    </xf>
    <xf numFmtId="0" fontId="0" fillId="34" borderId="17" xfId="54" applyFont="1" applyFill="1" applyBorder="1" applyAlignment="1" applyProtection="1">
      <alignment horizontal="center" vertical="center"/>
      <protection locked="0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3" borderId="13" xfId="54" applyFont="1" applyFill="1" applyBorder="1" applyAlignment="1" applyProtection="1">
      <alignment horizontal="center" vertical="center"/>
      <protection locked="0"/>
    </xf>
    <xf numFmtId="0" fontId="0" fillId="33" borderId="21" xfId="54" applyFont="1" applyFill="1" applyBorder="1" applyAlignment="1" applyProtection="1">
      <alignment horizontal="center" vertical="center"/>
      <protection locked="0"/>
    </xf>
    <xf numFmtId="0" fontId="0" fillId="33" borderId="14" xfId="54" applyFont="1" applyFill="1" applyBorder="1" applyAlignment="1" applyProtection="1">
      <alignment horizontal="center" vertical="center"/>
      <protection locked="0"/>
    </xf>
    <xf numFmtId="0" fontId="0" fillId="33" borderId="20" xfId="54" applyFont="1" applyFill="1" applyBorder="1" applyAlignment="1" applyProtection="1">
      <alignment horizontal="center" vertical="center"/>
      <protection locked="0"/>
    </xf>
    <xf numFmtId="0" fontId="0" fillId="33" borderId="22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7">
      <selection activeCell="AV39" sqref="AV39"/>
    </sheetView>
  </sheetViews>
  <sheetFormatPr defaultColWidth="14.66015625" defaultRowHeight="13.5" customHeight="1"/>
  <cols>
    <col min="1" max="3" width="3.33203125" style="1" customWidth="1"/>
    <col min="4" max="4" width="17.16015625" style="1" customWidth="1"/>
    <col min="5" max="48" width="3.33203125" style="1" customWidth="1"/>
    <col min="49" max="16384" width="14.66015625" style="1" customWidth="1"/>
  </cols>
  <sheetData>
    <row r="1" spans="4:48" ht="24" customHeight="1">
      <c r="D1" s="4"/>
      <c r="E1" s="4"/>
      <c r="F1" s="4"/>
      <c r="AF1" s="172" t="s">
        <v>21</v>
      </c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</row>
    <row r="2" spans="4:48" ht="26.25" customHeight="1">
      <c r="D2" s="4"/>
      <c r="E2" s="4"/>
      <c r="F2" s="4"/>
      <c r="AF2" s="173" t="s">
        <v>22</v>
      </c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</row>
    <row r="3" spans="1:6" ht="3.75" customHeight="1">
      <c r="A3" s="4"/>
      <c r="B3" s="4"/>
      <c r="C3" s="4"/>
      <c r="D3" s="4"/>
      <c r="E3" s="4"/>
      <c r="F3" s="4"/>
    </row>
    <row r="4" spans="4:48" ht="26.25" customHeight="1">
      <c r="D4" s="4"/>
      <c r="E4" s="4"/>
      <c r="F4" s="4"/>
      <c r="AF4" s="174" t="s">
        <v>23</v>
      </c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</row>
    <row r="5" spans="4:48" ht="23.25" customHeight="1">
      <c r="D5" s="4"/>
      <c r="E5" s="4"/>
      <c r="F5" s="4"/>
      <c r="AF5" s="175" t="s">
        <v>24</v>
      </c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</row>
    <row r="6" spans="1:48" ht="8.25" customHeight="1">
      <c r="A6" s="4"/>
      <c r="B6" s="4"/>
      <c r="C6" s="4"/>
      <c r="D6" s="4"/>
      <c r="E6" s="4"/>
      <c r="F6" s="4"/>
      <c r="AF6" s="174" t="s">
        <v>25</v>
      </c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</row>
    <row r="7" spans="4:48" ht="8.25" customHeight="1">
      <c r="D7" s="4"/>
      <c r="E7" s="4"/>
      <c r="F7" s="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</row>
    <row r="8" spans="4:6" ht="8.25" customHeight="1">
      <c r="D8" s="4"/>
      <c r="E8" s="4"/>
      <c r="F8" s="4"/>
    </row>
    <row r="9" spans="1:48" ht="38.25" customHeight="1">
      <c r="A9" s="176" t="s">
        <v>26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</row>
    <row r="10" spans="1:48" ht="13.5" customHeight="1">
      <c r="A10" s="177" t="s">
        <v>46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</row>
    <row r="11" spans="1:48" ht="30.75" customHeight="1">
      <c r="A11" s="179" t="s">
        <v>45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</row>
    <row r="12" spans="1:48" ht="18.75" customHeight="1">
      <c r="A12" s="180" t="s">
        <v>27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</row>
    <row r="13" spans="1:48" ht="26.25" customHeight="1">
      <c r="A13" s="181" t="s">
        <v>28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</row>
    <row r="14" spans="1:48" ht="17.25" customHeight="1">
      <c r="A14" s="182" t="s">
        <v>178</v>
      </c>
      <c r="B14" s="182"/>
      <c r="C14" s="182"/>
      <c r="D14" s="182"/>
      <c r="E14" s="182"/>
      <c r="F14" s="4"/>
      <c r="G14" s="182" t="s">
        <v>177</v>
      </c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</row>
    <row r="15" spans="1:48" ht="19.5" customHeight="1">
      <c r="A15" s="183" t="s">
        <v>29</v>
      </c>
      <c r="B15" s="183"/>
      <c r="C15" s="183"/>
      <c r="D15" s="183"/>
      <c r="E15" s="183"/>
      <c r="F15" s="183"/>
      <c r="G15" s="183" t="s">
        <v>30</v>
      </c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2"/>
    </row>
    <row r="16" spans="1:48" ht="13.5" customHeight="1" hidden="1">
      <c r="A16" s="184" t="s">
        <v>31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AV16" s="2"/>
    </row>
    <row r="17" spans="1:48" ht="18" customHeight="1">
      <c r="A17" s="184" t="s">
        <v>32</v>
      </c>
      <c r="B17" s="184"/>
      <c r="C17" s="184"/>
      <c r="D17" s="184"/>
      <c r="E17" s="182" t="s">
        <v>33</v>
      </c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</row>
    <row r="18" spans="1:48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5"/>
      <c r="AL18" s="4"/>
      <c r="AM18" s="4"/>
      <c r="AN18" s="4"/>
      <c r="AO18" s="4"/>
      <c r="AP18" s="4"/>
      <c r="AQ18" s="4"/>
      <c r="AR18" s="2"/>
      <c r="AS18" s="2"/>
      <c r="AT18" s="4"/>
      <c r="AU18" s="2"/>
      <c r="AV18" s="2"/>
    </row>
    <row r="19" spans="1:48" ht="15" customHeight="1">
      <c r="A19" s="185" t="s">
        <v>34</v>
      </c>
      <c r="B19" s="185"/>
      <c r="C19" s="185"/>
      <c r="D19" s="185"/>
      <c r="E19" s="185"/>
      <c r="F19" s="185"/>
      <c r="G19" s="186" t="s">
        <v>179</v>
      </c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</row>
    <row r="20" spans="1:48" ht="13.5" customHeight="1" hidden="1">
      <c r="A20" s="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</row>
    <row r="21" spans="1:48" ht="13.5" customHeight="1" hidden="1">
      <c r="A21" s="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</row>
    <row r="22" spans="1:48" ht="13.5" customHeight="1" hidden="1">
      <c r="A22" s="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</row>
    <row r="23" spans="1:48" ht="13.5" customHeight="1" hidden="1">
      <c r="A23" s="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</row>
    <row r="24" spans="1:48" ht="13.5" customHeight="1" hidden="1">
      <c r="A24" s="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</row>
    <row r="25" spans="1:48" ht="13.5" customHeight="1" hidden="1">
      <c r="A25" s="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</row>
    <row r="26" spans="1:48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2"/>
      <c r="AS26" s="2"/>
      <c r="AT26" s="4"/>
      <c r="AU26" s="2"/>
      <c r="AV26" s="2"/>
    </row>
    <row r="27" spans="1:48" ht="17.25" customHeight="1">
      <c r="A27" s="184" t="s">
        <v>35</v>
      </c>
      <c r="B27" s="184"/>
      <c r="C27" s="184"/>
      <c r="D27" s="184"/>
      <c r="E27" s="184"/>
      <c r="F27" s="184"/>
      <c r="G27" s="187" t="s">
        <v>36</v>
      </c>
      <c r="H27" s="187"/>
      <c r="I27" s="187"/>
      <c r="J27" s="187"/>
      <c r="K27" s="187"/>
      <c r="L27" s="187"/>
      <c r="M27" s="187"/>
      <c r="N27" s="187"/>
      <c r="O27" s="4"/>
      <c r="P27" s="184" t="s">
        <v>37</v>
      </c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7" t="s">
        <v>180</v>
      </c>
      <c r="AD27" s="187"/>
      <c r="AE27" s="187"/>
      <c r="AF27" s="187"/>
      <c r="AG27" s="187"/>
      <c r="AH27" s="4"/>
      <c r="AI27" s="184" t="s">
        <v>38</v>
      </c>
      <c r="AJ27" s="184"/>
      <c r="AK27" s="184"/>
      <c r="AL27" s="184"/>
      <c r="AM27" s="184"/>
      <c r="AN27" s="184"/>
      <c r="AO27" s="184"/>
      <c r="AP27" s="184"/>
      <c r="AQ27" s="184"/>
      <c r="AR27" s="184"/>
      <c r="AS27" s="187">
        <v>2019</v>
      </c>
      <c r="AT27" s="187"/>
      <c r="AU27" s="187"/>
      <c r="AV27" s="187"/>
    </row>
    <row r="28" spans="1:48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2"/>
      <c r="AS28" s="2"/>
      <c r="AT28" s="4"/>
      <c r="AU28" s="2"/>
      <c r="AV28" s="2"/>
    </row>
    <row r="29" spans="1:48" ht="18.75" customHeight="1">
      <c r="A29" s="184" t="s">
        <v>39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8" t="s">
        <v>40</v>
      </c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</row>
    <row r="30" spans="1:48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89" t="s">
        <v>41</v>
      </c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</row>
    <row r="31" ht="7.5" customHeight="1"/>
    <row r="32" spans="1:26" ht="13.5" customHeight="1">
      <c r="A32" s="184" t="s">
        <v>42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90" t="s">
        <v>43</v>
      </c>
      <c r="M32" s="190"/>
      <c r="N32" s="191"/>
      <c r="O32" s="191"/>
      <c r="P32" s="191"/>
      <c r="Q32" s="191"/>
      <c r="R32" s="191"/>
      <c r="S32" s="190" t="s">
        <v>44</v>
      </c>
      <c r="T32" s="190"/>
      <c r="U32" s="182"/>
      <c r="V32" s="182"/>
      <c r="W32" s="182"/>
      <c r="X32" s="182"/>
      <c r="Y32" s="182"/>
      <c r="Z32" s="182"/>
    </row>
  </sheetData>
  <sheetProtection/>
  <mergeCells count="39"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5:F15"/>
    <mergeCell ref="G15:AU15"/>
    <mergeCell ref="A16:N16"/>
    <mergeCell ref="A17:D17"/>
    <mergeCell ref="E17:AV17"/>
    <mergeCell ref="A19:F19"/>
    <mergeCell ref="G19:AV19"/>
    <mergeCell ref="A10:AV10"/>
    <mergeCell ref="A11:AV11"/>
    <mergeCell ref="A12:AV12"/>
    <mergeCell ref="A13:AV13"/>
    <mergeCell ref="A14:E14"/>
    <mergeCell ref="G14:AV14"/>
    <mergeCell ref="AF1:AV1"/>
    <mergeCell ref="AF2:AV2"/>
    <mergeCell ref="AF4:AV4"/>
    <mergeCell ref="AF5:AV5"/>
    <mergeCell ref="AF6:AV7"/>
    <mergeCell ref="A9:AV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R97"/>
  <sheetViews>
    <sheetView showGridLines="0" tabSelected="1" zoomScale="90" zoomScaleNormal="90" zoomScalePageLayoutView="0" workbookViewId="0" topLeftCell="A1">
      <pane xSplit="10" ySplit="13" topLeftCell="K86" activePane="bottomRight" state="frozen"/>
      <selection pane="topLeft" activeCell="A1" sqref="A1"/>
      <selection pane="topRight" activeCell="N1" sqref="N1"/>
      <selection pane="bottomLeft" activeCell="A9" sqref="A9"/>
      <selection pane="bottomRight" activeCell="B89" sqref="B89"/>
    </sheetView>
  </sheetViews>
  <sheetFormatPr defaultColWidth="14.66015625" defaultRowHeight="14.25" customHeight="1"/>
  <cols>
    <col min="1" max="1" width="11.66015625" style="1" customWidth="1"/>
    <col min="2" max="2" width="35.83203125" style="1" customWidth="1"/>
    <col min="3" max="3" width="8.66015625" style="1" customWidth="1"/>
    <col min="4" max="4" width="8.66015625" style="34" customWidth="1"/>
    <col min="5" max="5" width="12" style="1" customWidth="1"/>
    <col min="6" max="6" width="7.33203125" style="1" customWidth="1"/>
    <col min="7" max="7" width="8.83203125" style="14" customWidth="1"/>
    <col min="8" max="8" width="9.83203125" style="1" customWidth="1"/>
    <col min="9" max="9" width="13.33203125" style="1" customWidth="1"/>
    <col min="10" max="10" width="14.5" style="1" customWidth="1"/>
    <col min="11" max="11" width="10.83203125" style="1" customWidth="1"/>
    <col min="12" max="12" width="9.33203125" style="13" customWidth="1"/>
    <col min="13" max="13" width="9.5" style="13" customWidth="1"/>
    <col min="14" max="14" width="10" style="13" customWidth="1"/>
    <col min="15" max="15" width="10.83203125" style="13" customWidth="1"/>
    <col min="16" max="16" width="11.83203125" style="13" customWidth="1"/>
    <col min="17" max="17" width="14.66015625" style="13" customWidth="1"/>
    <col min="18" max="16384" width="14.66015625" style="1" customWidth="1"/>
  </cols>
  <sheetData>
    <row r="1" spans="1:17" ht="16.5" customHeight="1" hidden="1">
      <c r="A1" s="192" t="s">
        <v>205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ht="14.25" customHeight="1" hidden="1">
      <c r="A2" s="192" t="s">
        <v>206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17" ht="14.25" customHeight="1" hidden="1">
      <c r="A3" s="193" t="s">
        <v>207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1:17" ht="14.25" customHeight="1" hidden="1">
      <c r="A4" s="193" t="s">
        <v>208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7" ht="19.5" customHeight="1" hidden="1">
      <c r="A5" s="194" t="s">
        <v>210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52.5" customHeight="1">
      <c r="A6" s="202" t="s">
        <v>13</v>
      </c>
      <c r="B6" s="215" t="s">
        <v>14</v>
      </c>
      <c r="C6" s="216" t="s">
        <v>167</v>
      </c>
      <c r="D6" s="217"/>
      <c r="E6" s="228" t="s">
        <v>181</v>
      </c>
      <c r="F6" s="229"/>
      <c r="G6" s="229"/>
      <c r="H6" s="229"/>
      <c r="I6" s="229"/>
      <c r="J6" s="229"/>
      <c r="K6" s="229"/>
      <c r="L6" s="209" t="s">
        <v>166</v>
      </c>
      <c r="M6" s="210"/>
      <c r="N6" s="210"/>
      <c r="O6" s="210"/>
      <c r="P6" s="210"/>
      <c r="Q6" s="210"/>
    </row>
    <row r="7" spans="1:17" ht="12.75" customHeight="1">
      <c r="A7" s="202"/>
      <c r="B7" s="215"/>
      <c r="C7" s="203" t="s">
        <v>168</v>
      </c>
      <c r="D7" s="203" t="s">
        <v>169</v>
      </c>
      <c r="E7" s="230"/>
      <c r="F7" s="231"/>
      <c r="G7" s="231"/>
      <c r="H7" s="231"/>
      <c r="I7" s="231"/>
      <c r="J7" s="231"/>
      <c r="K7" s="231"/>
      <c r="L7" s="214" t="s">
        <v>47</v>
      </c>
      <c r="M7" s="214"/>
      <c r="N7" s="214" t="s">
        <v>106</v>
      </c>
      <c r="O7" s="214"/>
      <c r="P7" s="226" t="s">
        <v>105</v>
      </c>
      <c r="Q7" s="227"/>
    </row>
    <row r="8" spans="1:17" ht="30.75" customHeight="1">
      <c r="A8" s="202"/>
      <c r="B8" s="215"/>
      <c r="C8" s="204"/>
      <c r="D8" s="204"/>
      <c r="E8" s="225" t="s">
        <v>182</v>
      </c>
      <c r="F8" s="206" t="s">
        <v>15</v>
      </c>
      <c r="G8" s="207" t="s">
        <v>183</v>
      </c>
      <c r="H8" s="208"/>
      <c r="I8" s="208"/>
      <c r="J8" s="208"/>
      <c r="K8" s="208"/>
      <c r="L8" s="9" t="s">
        <v>48</v>
      </c>
      <c r="M8" s="9" t="s">
        <v>49</v>
      </c>
      <c r="N8" s="9" t="s">
        <v>50</v>
      </c>
      <c r="O8" s="9" t="s">
        <v>51</v>
      </c>
      <c r="P8" s="9" t="s">
        <v>52</v>
      </c>
      <c r="Q8" s="10" t="s">
        <v>104</v>
      </c>
    </row>
    <row r="9" spans="1:17" ht="17.25" customHeight="1">
      <c r="A9" s="202"/>
      <c r="B9" s="215"/>
      <c r="C9" s="204"/>
      <c r="D9" s="204"/>
      <c r="E9" s="225"/>
      <c r="F9" s="206"/>
      <c r="G9" s="211" t="s">
        <v>170</v>
      </c>
      <c r="H9" s="216" t="s">
        <v>184</v>
      </c>
      <c r="I9" s="232"/>
      <c r="J9" s="217"/>
      <c r="K9" s="203" t="s">
        <v>173</v>
      </c>
      <c r="L9" s="221" t="s">
        <v>107</v>
      </c>
      <c r="M9" s="221" t="s">
        <v>196</v>
      </c>
      <c r="N9" s="221" t="s">
        <v>108</v>
      </c>
      <c r="O9" s="221" t="s">
        <v>212</v>
      </c>
      <c r="P9" s="224" t="s">
        <v>108</v>
      </c>
      <c r="Q9" s="218" t="s">
        <v>197</v>
      </c>
    </row>
    <row r="10" spans="1:17" ht="16.5" customHeight="1" hidden="1">
      <c r="A10" s="202"/>
      <c r="B10" s="215"/>
      <c r="C10" s="204"/>
      <c r="D10" s="204"/>
      <c r="E10" s="225"/>
      <c r="F10" s="206"/>
      <c r="G10" s="212"/>
      <c r="H10" s="203" t="s">
        <v>171</v>
      </c>
      <c r="I10" s="203" t="s">
        <v>185</v>
      </c>
      <c r="J10" s="203" t="s">
        <v>172</v>
      </c>
      <c r="K10" s="204"/>
      <c r="L10" s="222"/>
      <c r="M10" s="222"/>
      <c r="N10" s="222"/>
      <c r="O10" s="222"/>
      <c r="P10" s="224"/>
      <c r="Q10" s="219"/>
    </row>
    <row r="11" spans="1:17" ht="33" customHeight="1" hidden="1">
      <c r="A11" s="202"/>
      <c r="B11" s="215"/>
      <c r="C11" s="205"/>
      <c r="D11" s="205"/>
      <c r="E11" s="225"/>
      <c r="F11" s="206"/>
      <c r="G11" s="213"/>
      <c r="H11" s="205"/>
      <c r="I11" s="205"/>
      <c r="J11" s="205"/>
      <c r="K11" s="205"/>
      <c r="L11" s="223"/>
      <c r="M11" s="223"/>
      <c r="N11" s="223"/>
      <c r="O11" s="223"/>
      <c r="P11" s="224"/>
      <c r="Q11" s="220"/>
    </row>
    <row r="12" spans="1:17" ht="15.75" customHeight="1">
      <c r="A12" s="7" t="s">
        <v>3</v>
      </c>
      <c r="B12" s="7" t="s">
        <v>4</v>
      </c>
      <c r="C12" s="28" t="s">
        <v>1</v>
      </c>
      <c r="D12" s="15">
        <v>4</v>
      </c>
      <c r="E12" s="30">
        <v>5</v>
      </c>
      <c r="F12" s="7">
        <v>6</v>
      </c>
      <c r="G12" s="23">
        <v>7</v>
      </c>
      <c r="H12" s="7">
        <v>8</v>
      </c>
      <c r="I12" s="7">
        <v>9</v>
      </c>
      <c r="J12" s="7">
        <v>10</v>
      </c>
      <c r="K12" s="7">
        <v>11</v>
      </c>
      <c r="L12" s="11">
        <v>14</v>
      </c>
      <c r="M12" s="11">
        <v>15</v>
      </c>
      <c r="N12" s="11">
        <v>16</v>
      </c>
      <c r="O12" s="11">
        <v>17</v>
      </c>
      <c r="P12" s="12">
        <v>18</v>
      </c>
      <c r="Q12" s="8">
        <v>19</v>
      </c>
    </row>
    <row r="13" spans="1:18" s="39" customFormat="1" ht="24" customHeight="1">
      <c r="A13" s="201" t="s">
        <v>102</v>
      </c>
      <c r="B13" s="201"/>
      <c r="C13" s="36"/>
      <c r="D13" s="37"/>
      <c r="E13" s="38">
        <f>E14+E32</f>
        <v>4154</v>
      </c>
      <c r="F13" s="38">
        <f aca="true" t="shared" si="0" ref="F13:K13">F14+F32</f>
        <v>230</v>
      </c>
      <c r="G13" s="38">
        <f t="shared" si="0"/>
        <v>3924</v>
      </c>
      <c r="H13" s="38">
        <f t="shared" si="0"/>
        <v>2310</v>
      </c>
      <c r="I13" s="38">
        <f t="shared" si="0"/>
        <v>1214</v>
      </c>
      <c r="J13" s="38">
        <f t="shared" si="0"/>
        <v>40</v>
      </c>
      <c r="K13" s="38">
        <f t="shared" si="0"/>
        <v>360</v>
      </c>
      <c r="L13" s="38">
        <f aca="true" t="shared" si="1" ref="L13:Q13">L14+L32</f>
        <v>612</v>
      </c>
      <c r="M13" s="38">
        <f t="shared" si="1"/>
        <v>828</v>
      </c>
      <c r="N13" s="38">
        <f t="shared" si="1"/>
        <v>612</v>
      </c>
      <c r="O13" s="38">
        <f t="shared" si="1"/>
        <v>828</v>
      </c>
      <c r="P13" s="38">
        <f t="shared" si="1"/>
        <v>612</v>
      </c>
      <c r="Q13" s="38">
        <f t="shared" si="1"/>
        <v>432</v>
      </c>
      <c r="R13" s="39">
        <f>SUM(L13:Q13)</f>
        <v>3924</v>
      </c>
    </row>
    <row r="14" spans="1:18" s="39" customFormat="1" ht="30" customHeight="1">
      <c r="A14" s="40" t="s">
        <v>110</v>
      </c>
      <c r="B14" s="41" t="s">
        <v>109</v>
      </c>
      <c r="C14" s="42"/>
      <c r="D14" s="43"/>
      <c r="E14" s="44">
        <f>E15+E27</f>
        <v>1406</v>
      </c>
      <c r="F14" s="44">
        <f aca="true" t="shared" si="2" ref="F14:K14">F15+F27</f>
        <v>0</v>
      </c>
      <c r="G14" s="44">
        <f t="shared" si="2"/>
        <v>1406</v>
      </c>
      <c r="H14" s="44">
        <f t="shared" si="2"/>
        <v>1242</v>
      </c>
      <c r="I14" s="44">
        <f t="shared" si="2"/>
        <v>164</v>
      </c>
      <c r="J14" s="44">
        <f t="shared" si="2"/>
        <v>0</v>
      </c>
      <c r="K14" s="44">
        <f t="shared" si="2"/>
        <v>0</v>
      </c>
      <c r="L14" s="44">
        <f aca="true" t="shared" si="3" ref="L14:Q14">L15+L27</f>
        <v>578</v>
      </c>
      <c r="M14" s="44">
        <f t="shared" si="3"/>
        <v>828</v>
      </c>
      <c r="N14" s="44">
        <f t="shared" si="3"/>
        <v>0</v>
      </c>
      <c r="O14" s="44">
        <f t="shared" si="3"/>
        <v>0</v>
      </c>
      <c r="P14" s="44">
        <f t="shared" si="3"/>
        <v>0</v>
      </c>
      <c r="Q14" s="44">
        <f t="shared" si="3"/>
        <v>0</v>
      </c>
      <c r="R14" s="39">
        <f aca="true" t="shared" si="4" ref="R14:R77">SUM(L14:Q14)</f>
        <v>1406</v>
      </c>
    </row>
    <row r="15" spans="1:18" s="39" customFormat="1" ht="21.75" customHeight="1">
      <c r="A15" s="45"/>
      <c r="B15" s="46" t="s">
        <v>0</v>
      </c>
      <c r="C15" s="47"/>
      <c r="D15" s="45"/>
      <c r="E15" s="48">
        <f>SUM(E16:E26)</f>
        <v>915</v>
      </c>
      <c r="F15" s="48">
        <f aca="true" t="shared" si="5" ref="F15:K15">SUM(F16:F26)</f>
        <v>0</v>
      </c>
      <c r="G15" s="48">
        <f t="shared" si="5"/>
        <v>915</v>
      </c>
      <c r="H15" s="48">
        <f t="shared" si="5"/>
        <v>811</v>
      </c>
      <c r="I15" s="48">
        <f t="shared" si="5"/>
        <v>104</v>
      </c>
      <c r="J15" s="48">
        <f t="shared" si="5"/>
        <v>0</v>
      </c>
      <c r="K15" s="48">
        <f t="shared" si="5"/>
        <v>0</v>
      </c>
      <c r="L15" s="48">
        <f aca="true" t="shared" si="6" ref="L15:Q15">SUM(L16:L26)</f>
        <v>314</v>
      </c>
      <c r="M15" s="48">
        <f t="shared" si="6"/>
        <v>601</v>
      </c>
      <c r="N15" s="48">
        <f t="shared" si="6"/>
        <v>0</v>
      </c>
      <c r="O15" s="48">
        <f t="shared" si="6"/>
        <v>0</v>
      </c>
      <c r="P15" s="48">
        <f t="shared" si="6"/>
        <v>0</v>
      </c>
      <c r="Q15" s="48">
        <f t="shared" si="6"/>
        <v>0</v>
      </c>
      <c r="R15" s="39">
        <f t="shared" si="4"/>
        <v>915</v>
      </c>
    </row>
    <row r="16" spans="1:18" s="39" customFormat="1" ht="13.5" customHeight="1">
      <c r="A16" s="24" t="s">
        <v>53</v>
      </c>
      <c r="B16" s="50" t="s">
        <v>54</v>
      </c>
      <c r="C16" s="51">
        <v>0</v>
      </c>
      <c r="D16" s="24">
        <v>2</v>
      </c>
      <c r="E16" s="52">
        <v>80</v>
      </c>
      <c r="F16" s="24">
        <v>0</v>
      </c>
      <c r="G16" s="53">
        <v>80</v>
      </c>
      <c r="H16" s="54">
        <v>80</v>
      </c>
      <c r="I16" s="54">
        <v>0</v>
      </c>
      <c r="J16" s="54">
        <v>0</v>
      </c>
      <c r="K16" s="54">
        <v>0</v>
      </c>
      <c r="L16" s="55">
        <v>34</v>
      </c>
      <c r="M16" s="53">
        <v>46</v>
      </c>
      <c r="N16" s="53">
        <v>0</v>
      </c>
      <c r="O16" s="53">
        <v>0</v>
      </c>
      <c r="P16" s="53">
        <v>0</v>
      </c>
      <c r="Q16" s="56">
        <v>0</v>
      </c>
      <c r="R16" s="39">
        <f t="shared" si="4"/>
        <v>80</v>
      </c>
    </row>
    <row r="17" spans="1:18" s="39" customFormat="1" ht="13.5" customHeight="1">
      <c r="A17" s="24" t="s">
        <v>55</v>
      </c>
      <c r="B17" s="50" t="s">
        <v>56</v>
      </c>
      <c r="C17" s="51">
        <v>2</v>
      </c>
      <c r="D17" s="24">
        <v>0</v>
      </c>
      <c r="E17" s="52">
        <f>G17</f>
        <v>117</v>
      </c>
      <c r="F17" s="24">
        <v>0</v>
      </c>
      <c r="G17" s="57">
        <f aca="true" t="shared" si="7" ref="G17:G26">SUM(L17:Q17)</f>
        <v>117</v>
      </c>
      <c r="H17" s="54">
        <f>G17</f>
        <v>117</v>
      </c>
      <c r="I17" s="54">
        <v>0</v>
      </c>
      <c r="J17" s="54">
        <v>0</v>
      </c>
      <c r="K17" s="54">
        <v>0</v>
      </c>
      <c r="L17" s="58">
        <v>54</v>
      </c>
      <c r="M17" s="57">
        <v>63</v>
      </c>
      <c r="N17" s="57">
        <v>0</v>
      </c>
      <c r="O17" s="57">
        <v>0</v>
      </c>
      <c r="P17" s="57">
        <v>0</v>
      </c>
      <c r="Q17" s="59">
        <v>0</v>
      </c>
      <c r="R17" s="39">
        <f t="shared" si="4"/>
        <v>117</v>
      </c>
    </row>
    <row r="18" spans="1:18" s="39" customFormat="1" ht="13.5" customHeight="1">
      <c r="A18" s="24" t="s">
        <v>57</v>
      </c>
      <c r="B18" s="50" t="s">
        <v>5</v>
      </c>
      <c r="C18" s="51">
        <v>2</v>
      </c>
      <c r="D18" s="24">
        <v>0</v>
      </c>
      <c r="E18" s="52">
        <f>G18</f>
        <v>117</v>
      </c>
      <c r="F18" s="24">
        <v>0</v>
      </c>
      <c r="G18" s="57">
        <f t="shared" si="7"/>
        <v>117</v>
      </c>
      <c r="H18" s="54">
        <f>G18</f>
        <v>117</v>
      </c>
      <c r="I18" s="54">
        <v>0</v>
      </c>
      <c r="J18" s="54">
        <v>0</v>
      </c>
      <c r="K18" s="54">
        <v>0</v>
      </c>
      <c r="L18" s="58">
        <v>40</v>
      </c>
      <c r="M18" s="57">
        <v>77</v>
      </c>
      <c r="N18" s="57">
        <v>0</v>
      </c>
      <c r="O18" s="57">
        <v>0</v>
      </c>
      <c r="P18" s="57">
        <v>0</v>
      </c>
      <c r="Q18" s="59">
        <v>0</v>
      </c>
      <c r="R18" s="39">
        <f t="shared" si="4"/>
        <v>117</v>
      </c>
    </row>
    <row r="19" spans="1:18" s="39" customFormat="1" ht="13.5" customHeight="1">
      <c r="A19" s="24" t="s">
        <v>58</v>
      </c>
      <c r="B19" s="50" t="s">
        <v>6</v>
      </c>
      <c r="C19" s="51">
        <v>2</v>
      </c>
      <c r="D19" s="24">
        <v>0</v>
      </c>
      <c r="E19" s="52">
        <f>G19</f>
        <v>117</v>
      </c>
      <c r="F19" s="24">
        <v>0</v>
      </c>
      <c r="G19" s="57">
        <f t="shared" si="7"/>
        <v>117</v>
      </c>
      <c r="H19" s="54">
        <f>G19</f>
        <v>117</v>
      </c>
      <c r="I19" s="54">
        <v>0</v>
      </c>
      <c r="J19" s="54">
        <v>0</v>
      </c>
      <c r="K19" s="54">
        <v>0</v>
      </c>
      <c r="L19" s="58">
        <v>34</v>
      </c>
      <c r="M19" s="57">
        <v>83</v>
      </c>
      <c r="N19" s="57">
        <v>0</v>
      </c>
      <c r="O19" s="57">
        <v>0</v>
      </c>
      <c r="P19" s="57">
        <v>0</v>
      </c>
      <c r="Q19" s="59">
        <v>0</v>
      </c>
      <c r="R19" s="39">
        <f t="shared" si="4"/>
        <v>117</v>
      </c>
    </row>
    <row r="20" spans="1:18" s="39" customFormat="1" ht="23.25" customHeight="1">
      <c r="A20" s="24" t="s">
        <v>59</v>
      </c>
      <c r="B20" s="50" t="s">
        <v>2</v>
      </c>
      <c r="C20" s="51">
        <v>2</v>
      </c>
      <c r="D20" s="24">
        <v>0</v>
      </c>
      <c r="E20" s="60">
        <f>SUM(H20:I20)</f>
        <v>117</v>
      </c>
      <c r="F20" s="24">
        <v>0</v>
      </c>
      <c r="G20" s="57">
        <f t="shared" si="7"/>
        <v>117</v>
      </c>
      <c r="H20" s="61">
        <v>39</v>
      </c>
      <c r="I20" s="61">
        <v>78</v>
      </c>
      <c r="J20" s="54">
        <v>0</v>
      </c>
      <c r="K20" s="54">
        <v>0</v>
      </c>
      <c r="L20" s="58">
        <v>54</v>
      </c>
      <c r="M20" s="57">
        <v>63</v>
      </c>
      <c r="N20" s="57">
        <v>0</v>
      </c>
      <c r="O20" s="57">
        <v>0</v>
      </c>
      <c r="P20" s="57">
        <v>0</v>
      </c>
      <c r="Q20" s="59">
        <v>0</v>
      </c>
      <c r="R20" s="39">
        <f t="shared" si="4"/>
        <v>117</v>
      </c>
    </row>
    <row r="21" spans="1:18" s="39" customFormat="1" ht="13.5" customHeight="1">
      <c r="A21" s="24" t="s">
        <v>60</v>
      </c>
      <c r="B21" s="50" t="s">
        <v>61</v>
      </c>
      <c r="C21" s="51">
        <v>2</v>
      </c>
      <c r="D21" s="24">
        <v>0</v>
      </c>
      <c r="E21" s="60">
        <f aca="true" t="shared" si="8" ref="E21:E26">SUM(H21:I21)</f>
        <v>70</v>
      </c>
      <c r="F21" s="24">
        <v>0</v>
      </c>
      <c r="G21" s="57">
        <f t="shared" si="7"/>
        <v>70</v>
      </c>
      <c r="H21" s="61">
        <v>62</v>
      </c>
      <c r="I21" s="61">
        <v>8</v>
      </c>
      <c r="J21" s="54">
        <v>0</v>
      </c>
      <c r="K21" s="54">
        <v>0</v>
      </c>
      <c r="L21" s="58">
        <v>34</v>
      </c>
      <c r="M21" s="57">
        <v>36</v>
      </c>
      <c r="N21" s="57">
        <v>0</v>
      </c>
      <c r="O21" s="57">
        <v>0</v>
      </c>
      <c r="P21" s="57">
        <v>0</v>
      </c>
      <c r="Q21" s="169">
        <v>0</v>
      </c>
      <c r="R21" s="39">
        <f t="shared" si="4"/>
        <v>70</v>
      </c>
    </row>
    <row r="22" spans="1:18" s="39" customFormat="1" ht="25.5" customHeight="1">
      <c r="A22" s="24" t="s">
        <v>59</v>
      </c>
      <c r="B22" s="50" t="s">
        <v>111</v>
      </c>
      <c r="C22" s="51">
        <v>2</v>
      </c>
      <c r="D22" s="24">
        <v>0</v>
      </c>
      <c r="E22" s="60">
        <f t="shared" si="8"/>
        <v>78</v>
      </c>
      <c r="F22" s="24">
        <v>0</v>
      </c>
      <c r="G22" s="57">
        <f t="shared" si="7"/>
        <v>78</v>
      </c>
      <c r="H22" s="61">
        <v>78</v>
      </c>
      <c r="I22" s="61">
        <v>0</v>
      </c>
      <c r="J22" s="54">
        <v>0</v>
      </c>
      <c r="K22" s="54">
        <v>0</v>
      </c>
      <c r="L22" s="58">
        <v>30</v>
      </c>
      <c r="M22" s="57">
        <v>48</v>
      </c>
      <c r="N22" s="57">
        <v>0</v>
      </c>
      <c r="O22" s="57">
        <v>0</v>
      </c>
      <c r="P22" s="57">
        <v>0</v>
      </c>
      <c r="Q22" s="169">
        <v>0</v>
      </c>
      <c r="R22" s="39">
        <f t="shared" si="4"/>
        <v>78</v>
      </c>
    </row>
    <row r="23" spans="1:18" s="39" customFormat="1" ht="23.25" customHeight="1">
      <c r="A23" s="24" t="s">
        <v>60</v>
      </c>
      <c r="B23" s="50" t="s">
        <v>112</v>
      </c>
      <c r="C23" s="51">
        <v>2</v>
      </c>
      <c r="D23" s="24">
        <v>0</v>
      </c>
      <c r="E23" s="60">
        <f t="shared" si="8"/>
        <v>108</v>
      </c>
      <c r="F23" s="24">
        <v>0</v>
      </c>
      <c r="G23" s="57">
        <f t="shared" si="7"/>
        <v>108</v>
      </c>
      <c r="H23" s="61">
        <v>100</v>
      </c>
      <c r="I23" s="61">
        <v>8</v>
      </c>
      <c r="J23" s="54">
        <v>0</v>
      </c>
      <c r="K23" s="54">
        <v>0</v>
      </c>
      <c r="L23" s="58">
        <v>34</v>
      </c>
      <c r="M23" s="57">
        <v>74</v>
      </c>
      <c r="N23" s="57">
        <v>0</v>
      </c>
      <c r="O23" s="57">
        <v>0</v>
      </c>
      <c r="P23" s="57">
        <v>0</v>
      </c>
      <c r="Q23" s="169">
        <v>0</v>
      </c>
      <c r="R23" s="39">
        <f t="shared" si="4"/>
        <v>108</v>
      </c>
    </row>
    <row r="24" spans="1:18" s="39" customFormat="1" ht="13.5" customHeight="1">
      <c r="A24" s="24" t="s">
        <v>62</v>
      </c>
      <c r="B24" s="50" t="s">
        <v>7</v>
      </c>
      <c r="C24" s="51">
        <v>2</v>
      </c>
      <c r="D24" s="24">
        <v>0</v>
      </c>
      <c r="E24" s="60">
        <f t="shared" si="8"/>
        <v>36</v>
      </c>
      <c r="F24" s="24">
        <v>0</v>
      </c>
      <c r="G24" s="57">
        <f t="shared" si="7"/>
        <v>36</v>
      </c>
      <c r="H24" s="61">
        <v>30</v>
      </c>
      <c r="I24" s="61">
        <v>6</v>
      </c>
      <c r="J24" s="54">
        <v>0</v>
      </c>
      <c r="K24" s="54">
        <v>0</v>
      </c>
      <c r="L24" s="58">
        <v>0</v>
      </c>
      <c r="M24" s="57">
        <v>36</v>
      </c>
      <c r="N24" s="57">
        <v>0</v>
      </c>
      <c r="O24" s="57">
        <v>0</v>
      </c>
      <c r="P24" s="57">
        <v>0</v>
      </c>
      <c r="Q24" s="169">
        <v>0</v>
      </c>
      <c r="R24" s="39">
        <f t="shared" si="4"/>
        <v>36</v>
      </c>
    </row>
    <row r="25" spans="1:18" s="39" customFormat="1" ht="13.5" customHeight="1">
      <c r="A25" s="24" t="s">
        <v>63</v>
      </c>
      <c r="B25" s="50" t="s">
        <v>8</v>
      </c>
      <c r="C25" s="51">
        <v>2</v>
      </c>
      <c r="D25" s="24">
        <v>0</v>
      </c>
      <c r="E25" s="60">
        <f t="shared" si="8"/>
        <v>36</v>
      </c>
      <c r="F25" s="24">
        <v>0</v>
      </c>
      <c r="G25" s="57">
        <f t="shared" si="7"/>
        <v>36</v>
      </c>
      <c r="H25" s="61">
        <v>32</v>
      </c>
      <c r="I25" s="61">
        <v>4</v>
      </c>
      <c r="J25" s="54">
        <v>0</v>
      </c>
      <c r="K25" s="54">
        <v>0</v>
      </c>
      <c r="L25" s="58">
        <v>0</v>
      </c>
      <c r="M25" s="57">
        <v>36</v>
      </c>
      <c r="N25" s="57">
        <v>0</v>
      </c>
      <c r="O25" s="57">
        <v>0</v>
      </c>
      <c r="P25" s="57">
        <v>0</v>
      </c>
      <c r="Q25" s="169">
        <v>0</v>
      </c>
      <c r="R25" s="39">
        <f t="shared" si="4"/>
        <v>36</v>
      </c>
    </row>
    <row r="26" spans="1:18" s="39" customFormat="1" ht="13.5" customHeight="1">
      <c r="A26" s="24" t="s">
        <v>65</v>
      </c>
      <c r="B26" s="50" t="s">
        <v>66</v>
      </c>
      <c r="C26" s="51">
        <v>2</v>
      </c>
      <c r="D26" s="24">
        <v>0</v>
      </c>
      <c r="E26" s="60">
        <f t="shared" si="8"/>
        <v>39</v>
      </c>
      <c r="F26" s="24">
        <v>0</v>
      </c>
      <c r="G26" s="57">
        <f t="shared" si="7"/>
        <v>39</v>
      </c>
      <c r="H26" s="61">
        <v>39</v>
      </c>
      <c r="I26" s="61">
        <v>0</v>
      </c>
      <c r="J26" s="54">
        <v>0</v>
      </c>
      <c r="K26" s="54">
        <v>0</v>
      </c>
      <c r="L26" s="58">
        <v>0</v>
      </c>
      <c r="M26" s="57">
        <v>39</v>
      </c>
      <c r="N26" s="57">
        <v>0</v>
      </c>
      <c r="O26" s="57">
        <v>0</v>
      </c>
      <c r="P26" s="57">
        <v>0</v>
      </c>
      <c r="Q26" s="169">
        <v>0</v>
      </c>
      <c r="R26" s="39">
        <f t="shared" si="4"/>
        <v>39</v>
      </c>
    </row>
    <row r="27" spans="1:18" s="39" customFormat="1" ht="34.5" customHeight="1">
      <c r="A27" s="63" t="s">
        <v>9</v>
      </c>
      <c r="B27" s="64" t="s">
        <v>67</v>
      </c>
      <c r="C27" s="65"/>
      <c r="D27" s="66"/>
      <c r="E27" s="67">
        <f>SUM(E28:E31)</f>
        <v>491</v>
      </c>
      <c r="F27" s="67">
        <f aca="true" t="shared" si="9" ref="F27:K27">SUM(F28:F31)</f>
        <v>0</v>
      </c>
      <c r="G27" s="67">
        <f t="shared" si="9"/>
        <v>491</v>
      </c>
      <c r="H27" s="67">
        <f t="shared" si="9"/>
        <v>431</v>
      </c>
      <c r="I27" s="67">
        <f t="shared" si="9"/>
        <v>60</v>
      </c>
      <c r="J27" s="67">
        <f t="shared" si="9"/>
        <v>0</v>
      </c>
      <c r="K27" s="67">
        <f t="shared" si="9"/>
        <v>0</v>
      </c>
      <c r="L27" s="67">
        <f aca="true" t="shared" si="10" ref="L27:Q27">SUM(L28:L31)</f>
        <v>264</v>
      </c>
      <c r="M27" s="67">
        <f t="shared" si="10"/>
        <v>227</v>
      </c>
      <c r="N27" s="67">
        <f t="shared" si="10"/>
        <v>0</v>
      </c>
      <c r="O27" s="67">
        <f t="shared" si="10"/>
        <v>0</v>
      </c>
      <c r="P27" s="67">
        <f t="shared" si="10"/>
        <v>0</v>
      </c>
      <c r="Q27" s="67">
        <f t="shared" si="10"/>
        <v>0</v>
      </c>
      <c r="R27" s="39">
        <f t="shared" si="4"/>
        <v>491</v>
      </c>
    </row>
    <row r="28" spans="1:18" s="39" customFormat="1" ht="13.5" customHeight="1">
      <c r="A28" s="24" t="s">
        <v>64</v>
      </c>
      <c r="B28" s="50" t="s">
        <v>10</v>
      </c>
      <c r="C28" s="51">
        <v>0</v>
      </c>
      <c r="D28" s="24">
        <v>2</v>
      </c>
      <c r="E28" s="60">
        <v>234</v>
      </c>
      <c r="F28" s="24">
        <v>0</v>
      </c>
      <c r="G28" s="57">
        <f>SUM(L28:Q28)</f>
        <v>234</v>
      </c>
      <c r="H28" s="61">
        <v>234</v>
      </c>
      <c r="I28" s="61">
        <v>0</v>
      </c>
      <c r="J28" s="54">
        <v>0</v>
      </c>
      <c r="K28" s="54">
        <v>0</v>
      </c>
      <c r="L28" s="58">
        <v>112</v>
      </c>
      <c r="M28" s="57">
        <v>122</v>
      </c>
      <c r="N28" s="57">
        <v>0</v>
      </c>
      <c r="O28" s="57">
        <v>0</v>
      </c>
      <c r="P28" s="57">
        <v>0</v>
      </c>
      <c r="Q28" s="62">
        <v>0</v>
      </c>
      <c r="R28" s="39">
        <f t="shared" si="4"/>
        <v>234</v>
      </c>
    </row>
    <row r="29" spans="1:18" s="39" customFormat="1" ht="13.5" customHeight="1">
      <c r="A29" s="24" t="s">
        <v>65</v>
      </c>
      <c r="B29" s="50" t="s">
        <v>68</v>
      </c>
      <c r="C29" s="51">
        <v>2</v>
      </c>
      <c r="D29" s="24">
        <v>0</v>
      </c>
      <c r="E29" s="60">
        <f>SUM(H29:I29)</f>
        <v>100</v>
      </c>
      <c r="F29" s="24">
        <v>0</v>
      </c>
      <c r="G29" s="57">
        <v>100</v>
      </c>
      <c r="H29" s="61">
        <v>60</v>
      </c>
      <c r="I29" s="61">
        <v>40</v>
      </c>
      <c r="J29" s="54">
        <v>0</v>
      </c>
      <c r="K29" s="54">
        <v>0</v>
      </c>
      <c r="L29" s="58">
        <v>50</v>
      </c>
      <c r="M29" s="57">
        <v>50</v>
      </c>
      <c r="N29" s="57">
        <v>0</v>
      </c>
      <c r="O29" s="57">
        <v>0</v>
      </c>
      <c r="P29" s="57">
        <v>0</v>
      </c>
      <c r="Q29" s="62">
        <v>0</v>
      </c>
      <c r="R29" s="39">
        <f t="shared" si="4"/>
        <v>100</v>
      </c>
    </row>
    <row r="30" spans="1:18" s="39" customFormat="1" ht="13.5" customHeight="1">
      <c r="A30" s="24" t="s">
        <v>69</v>
      </c>
      <c r="B30" s="50" t="s">
        <v>113</v>
      </c>
      <c r="C30" s="51">
        <v>0</v>
      </c>
      <c r="D30" s="24">
        <v>1</v>
      </c>
      <c r="E30" s="60">
        <v>72</v>
      </c>
      <c r="F30" s="24">
        <v>0</v>
      </c>
      <c r="G30" s="57">
        <v>72</v>
      </c>
      <c r="H30" s="61">
        <v>62</v>
      </c>
      <c r="I30" s="61">
        <v>10</v>
      </c>
      <c r="J30" s="54">
        <v>0</v>
      </c>
      <c r="K30" s="54">
        <v>0</v>
      </c>
      <c r="L30" s="58">
        <v>72</v>
      </c>
      <c r="M30" s="57">
        <v>0</v>
      </c>
      <c r="N30" s="57">
        <v>0</v>
      </c>
      <c r="O30" s="57">
        <v>0</v>
      </c>
      <c r="P30" s="57">
        <v>0</v>
      </c>
      <c r="Q30" s="62">
        <v>0</v>
      </c>
      <c r="R30" s="39">
        <f t="shared" si="4"/>
        <v>72</v>
      </c>
    </row>
    <row r="31" spans="1:18" s="39" customFormat="1" ht="22.5" customHeight="1">
      <c r="A31" s="24" t="s">
        <v>70</v>
      </c>
      <c r="B31" s="50" t="s">
        <v>114</v>
      </c>
      <c r="C31" s="51">
        <v>2</v>
      </c>
      <c r="D31" s="24">
        <v>0</v>
      </c>
      <c r="E31" s="60">
        <f>SUM(H31:I31)</f>
        <v>85</v>
      </c>
      <c r="F31" s="24">
        <v>0</v>
      </c>
      <c r="G31" s="57">
        <f>SUM(L31:Q31)</f>
        <v>85</v>
      </c>
      <c r="H31" s="61">
        <v>75</v>
      </c>
      <c r="I31" s="61">
        <v>10</v>
      </c>
      <c r="J31" s="54">
        <v>0</v>
      </c>
      <c r="K31" s="54">
        <v>0</v>
      </c>
      <c r="L31" s="68">
        <v>30</v>
      </c>
      <c r="M31" s="69">
        <v>55</v>
      </c>
      <c r="N31" s="69">
        <v>0</v>
      </c>
      <c r="O31" s="69">
        <v>0</v>
      </c>
      <c r="P31" s="57">
        <v>0</v>
      </c>
      <c r="Q31" s="62">
        <v>0</v>
      </c>
      <c r="R31" s="39">
        <f t="shared" si="4"/>
        <v>85</v>
      </c>
    </row>
    <row r="32" spans="1:18" s="39" customFormat="1" ht="30.75" customHeight="1">
      <c r="A32" s="40" t="s">
        <v>115</v>
      </c>
      <c r="B32" s="70" t="s">
        <v>174</v>
      </c>
      <c r="C32" s="71"/>
      <c r="D32" s="40"/>
      <c r="E32" s="72">
        <f>E33+E40+E43+E58</f>
        <v>2748</v>
      </c>
      <c r="F32" s="72">
        <f aca="true" t="shared" si="11" ref="F32:K32">F33+F40+F43+F58</f>
        <v>230</v>
      </c>
      <c r="G32" s="72">
        <f t="shared" si="11"/>
        <v>2518</v>
      </c>
      <c r="H32" s="72">
        <f t="shared" si="11"/>
        <v>1068</v>
      </c>
      <c r="I32" s="72">
        <f t="shared" si="11"/>
        <v>1050</v>
      </c>
      <c r="J32" s="72">
        <f t="shared" si="11"/>
        <v>40</v>
      </c>
      <c r="K32" s="72">
        <f t="shared" si="11"/>
        <v>360</v>
      </c>
      <c r="L32" s="72">
        <f aca="true" t="shared" si="12" ref="L32:Q32">L33+L40+L43+L58</f>
        <v>34</v>
      </c>
      <c r="M32" s="72">
        <f t="shared" si="12"/>
        <v>0</v>
      </c>
      <c r="N32" s="72">
        <f t="shared" si="12"/>
        <v>612</v>
      </c>
      <c r="O32" s="72">
        <f t="shared" si="12"/>
        <v>828</v>
      </c>
      <c r="P32" s="72">
        <f t="shared" si="12"/>
        <v>612</v>
      </c>
      <c r="Q32" s="72">
        <f t="shared" si="12"/>
        <v>432</v>
      </c>
      <c r="R32" s="39">
        <f t="shared" si="4"/>
        <v>2518</v>
      </c>
    </row>
    <row r="33" spans="1:18" s="39" customFormat="1" ht="27" customHeight="1">
      <c r="A33" s="35" t="s">
        <v>71</v>
      </c>
      <c r="B33" s="46" t="s">
        <v>72</v>
      </c>
      <c r="C33" s="47">
        <v>15</v>
      </c>
      <c r="D33" s="45">
        <v>0</v>
      </c>
      <c r="E33" s="48">
        <f>SUM(E34:E39)</f>
        <v>358</v>
      </c>
      <c r="F33" s="48">
        <f aca="true" t="shared" si="13" ref="F33:K33">SUM(F34:F39)</f>
        <v>10</v>
      </c>
      <c r="G33" s="48">
        <f t="shared" si="13"/>
        <v>348</v>
      </c>
      <c r="H33" s="48">
        <f t="shared" si="13"/>
        <v>124</v>
      </c>
      <c r="I33" s="48">
        <f t="shared" si="13"/>
        <v>224</v>
      </c>
      <c r="J33" s="48">
        <f t="shared" si="13"/>
        <v>0</v>
      </c>
      <c r="K33" s="48">
        <f t="shared" si="13"/>
        <v>0</v>
      </c>
      <c r="L33" s="35">
        <f aca="true" t="shared" si="14" ref="L33:Q33">SUM(L34:L39)</f>
        <v>34</v>
      </c>
      <c r="M33" s="35">
        <f t="shared" si="14"/>
        <v>0</v>
      </c>
      <c r="N33" s="35">
        <f t="shared" si="14"/>
        <v>80</v>
      </c>
      <c r="O33" s="35">
        <f t="shared" si="14"/>
        <v>110</v>
      </c>
      <c r="P33" s="35">
        <f t="shared" si="14"/>
        <v>82</v>
      </c>
      <c r="Q33" s="49">
        <f t="shared" si="14"/>
        <v>42</v>
      </c>
      <c r="R33" s="39">
        <f t="shared" si="4"/>
        <v>348</v>
      </c>
    </row>
    <row r="34" spans="1:18" s="39" customFormat="1" ht="14.25" customHeight="1">
      <c r="A34" s="24" t="s">
        <v>73</v>
      </c>
      <c r="B34" s="50" t="s">
        <v>74</v>
      </c>
      <c r="C34" s="51">
        <v>5</v>
      </c>
      <c r="D34" s="24">
        <v>0</v>
      </c>
      <c r="E34" s="60">
        <v>48</v>
      </c>
      <c r="F34" s="73">
        <v>6</v>
      </c>
      <c r="G34" s="57">
        <v>42</v>
      </c>
      <c r="H34" s="61">
        <v>34</v>
      </c>
      <c r="I34" s="61">
        <v>8</v>
      </c>
      <c r="J34" s="54">
        <v>0</v>
      </c>
      <c r="K34" s="54">
        <v>0</v>
      </c>
      <c r="L34" s="58">
        <v>0</v>
      </c>
      <c r="M34" s="57">
        <v>0</v>
      </c>
      <c r="N34" s="57">
        <v>0</v>
      </c>
      <c r="O34" s="57">
        <v>0</v>
      </c>
      <c r="P34" s="57">
        <v>42</v>
      </c>
      <c r="Q34" s="59">
        <v>0</v>
      </c>
      <c r="R34" s="39">
        <f t="shared" si="4"/>
        <v>42</v>
      </c>
    </row>
    <row r="35" spans="1:18" s="39" customFormat="1" ht="14.25" customHeight="1">
      <c r="A35" s="24" t="s">
        <v>75</v>
      </c>
      <c r="B35" s="50" t="s">
        <v>6</v>
      </c>
      <c r="C35" s="51">
        <v>3</v>
      </c>
      <c r="D35" s="24">
        <v>0</v>
      </c>
      <c r="E35" s="60">
        <v>48</v>
      </c>
      <c r="F35" s="73">
        <v>4</v>
      </c>
      <c r="G35" s="57">
        <v>44</v>
      </c>
      <c r="H35" s="61">
        <v>36</v>
      </c>
      <c r="I35" s="61">
        <v>8</v>
      </c>
      <c r="J35" s="54">
        <v>0</v>
      </c>
      <c r="K35" s="54">
        <v>0</v>
      </c>
      <c r="L35" s="58">
        <v>0</v>
      </c>
      <c r="M35" s="57">
        <v>0</v>
      </c>
      <c r="N35" s="57">
        <v>44</v>
      </c>
      <c r="O35" s="57">
        <v>0</v>
      </c>
      <c r="P35" s="57">
        <v>0</v>
      </c>
      <c r="Q35" s="59">
        <v>0</v>
      </c>
      <c r="R35" s="39">
        <f t="shared" si="4"/>
        <v>44</v>
      </c>
    </row>
    <row r="36" spans="1:18" s="39" customFormat="1" ht="18" customHeight="1">
      <c r="A36" s="24" t="s">
        <v>76</v>
      </c>
      <c r="B36" s="50" t="s">
        <v>188</v>
      </c>
      <c r="C36" s="74" t="s">
        <v>204</v>
      </c>
      <c r="D36" s="24">
        <v>0</v>
      </c>
      <c r="E36" s="60">
        <v>36</v>
      </c>
      <c r="F36" s="73">
        <v>0</v>
      </c>
      <c r="G36" s="57">
        <v>36</v>
      </c>
      <c r="H36" s="61">
        <v>0</v>
      </c>
      <c r="I36" s="61">
        <v>36</v>
      </c>
      <c r="J36" s="54">
        <v>0</v>
      </c>
      <c r="K36" s="54">
        <v>0</v>
      </c>
      <c r="L36" s="58">
        <v>0</v>
      </c>
      <c r="M36" s="57">
        <v>0</v>
      </c>
      <c r="N36" s="57">
        <v>0</v>
      </c>
      <c r="O36" s="57">
        <v>36</v>
      </c>
      <c r="P36" s="57">
        <v>0</v>
      </c>
      <c r="Q36" s="59">
        <v>0</v>
      </c>
      <c r="R36" s="39">
        <f t="shared" si="4"/>
        <v>36</v>
      </c>
    </row>
    <row r="37" spans="1:18" s="39" customFormat="1" ht="14.25" customHeight="1">
      <c r="A37" s="24" t="s">
        <v>77</v>
      </c>
      <c r="B37" s="50" t="s">
        <v>2</v>
      </c>
      <c r="C37" s="74" t="s">
        <v>175</v>
      </c>
      <c r="D37" s="24">
        <v>0</v>
      </c>
      <c r="E37" s="60">
        <v>160</v>
      </c>
      <c r="F37" s="73">
        <v>0</v>
      </c>
      <c r="G37" s="57">
        <v>160</v>
      </c>
      <c r="H37" s="61">
        <v>4</v>
      </c>
      <c r="I37" s="61">
        <v>156</v>
      </c>
      <c r="J37" s="54">
        <v>0</v>
      </c>
      <c r="K37" s="54">
        <v>0</v>
      </c>
      <c r="L37" s="58">
        <v>0</v>
      </c>
      <c r="M37" s="57">
        <v>0</v>
      </c>
      <c r="N37" s="57">
        <v>36</v>
      </c>
      <c r="O37" s="57">
        <v>42</v>
      </c>
      <c r="P37" s="57">
        <v>40</v>
      </c>
      <c r="Q37" s="59">
        <v>42</v>
      </c>
      <c r="R37" s="39">
        <f t="shared" si="4"/>
        <v>160</v>
      </c>
    </row>
    <row r="38" spans="1:18" s="39" customFormat="1" ht="13.5" customHeight="1">
      <c r="A38" s="24" t="s">
        <v>78</v>
      </c>
      <c r="B38" s="50" t="s">
        <v>189</v>
      </c>
      <c r="C38" s="51">
        <v>4</v>
      </c>
      <c r="D38" s="24">
        <v>0</v>
      </c>
      <c r="E38" s="60">
        <v>32</v>
      </c>
      <c r="F38" s="73">
        <v>0</v>
      </c>
      <c r="G38" s="57">
        <v>32</v>
      </c>
      <c r="H38" s="61">
        <v>26</v>
      </c>
      <c r="I38" s="61">
        <v>6</v>
      </c>
      <c r="J38" s="54">
        <v>0</v>
      </c>
      <c r="K38" s="54">
        <v>0</v>
      </c>
      <c r="L38" s="58">
        <v>0</v>
      </c>
      <c r="M38" s="57">
        <v>0</v>
      </c>
      <c r="N38" s="57">
        <v>0</v>
      </c>
      <c r="O38" s="57">
        <v>32</v>
      </c>
      <c r="P38" s="57">
        <v>0</v>
      </c>
      <c r="Q38" s="59">
        <v>0</v>
      </c>
      <c r="R38" s="39">
        <f t="shared" si="4"/>
        <v>32</v>
      </c>
    </row>
    <row r="39" spans="1:18" s="39" customFormat="1" ht="23.25" customHeight="1">
      <c r="A39" s="24" t="s">
        <v>116</v>
      </c>
      <c r="B39" s="50" t="s">
        <v>203</v>
      </c>
      <c r="C39" s="51">
        <v>1</v>
      </c>
      <c r="D39" s="24">
        <v>0</v>
      </c>
      <c r="E39" s="60">
        <v>34</v>
      </c>
      <c r="F39" s="73">
        <v>0</v>
      </c>
      <c r="G39" s="57">
        <v>34</v>
      </c>
      <c r="H39" s="61">
        <v>24</v>
      </c>
      <c r="I39" s="61">
        <v>10</v>
      </c>
      <c r="J39" s="54">
        <v>0</v>
      </c>
      <c r="K39" s="54">
        <v>0</v>
      </c>
      <c r="L39" s="58">
        <v>34</v>
      </c>
      <c r="M39" s="57">
        <v>0</v>
      </c>
      <c r="N39" s="57">
        <v>0</v>
      </c>
      <c r="O39" s="57">
        <v>0</v>
      </c>
      <c r="P39" s="57">
        <v>0</v>
      </c>
      <c r="Q39" s="59">
        <v>0</v>
      </c>
      <c r="R39" s="39">
        <f t="shared" si="4"/>
        <v>34</v>
      </c>
    </row>
    <row r="40" spans="1:18" s="39" customFormat="1" ht="35.25" customHeight="1">
      <c r="A40" s="35" t="s">
        <v>79</v>
      </c>
      <c r="B40" s="46" t="s">
        <v>80</v>
      </c>
      <c r="C40" s="76">
        <v>2</v>
      </c>
      <c r="D40" s="35">
        <v>0</v>
      </c>
      <c r="E40" s="77">
        <f>SUM(E41:E42)</f>
        <v>108</v>
      </c>
      <c r="F40" s="35">
        <f aca="true" t="shared" si="15" ref="F40:Q40">SUM(F41:F42)</f>
        <v>10</v>
      </c>
      <c r="G40" s="78">
        <f t="shared" si="15"/>
        <v>98</v>
      </c>
      <c r="H40" s="78">
        <f>SUM(H41:H42)</f>
        <v>50</v>
      </c>
      <c r="I40" s="78">
        <f t="shared" si="15"/>
        <v>48</v>
      </c>
      <c r="J40" s="78">
        <f t="shared" si="15"/>
        <v>0</v>
      </c>
      <c r="K40" s="78">
        <f t="shared" si="15"/>
        <v>0</v>
      </c>
      <c r="L40" s="35">
        <f t="shared" si="15"/>
        <v>0</v>
      </c>
      <c r="M40" s="78">
        <f t="shared" si="15"/>
        <v>0</v>
      </c>
      <c r="N40" s="78">
        <f t="shared" si="15"/>
        <v>98</v>
      </c>
      <c r="O40" s="78">
        <f t="shared" si="15"/>
        <v>0</v>
      </c>
      <c r="P40" s="78">
        <f t="shared" si="15"/>
        <v>0</v>
      </c>
      <c r="Q40" s="49">
        <f t="shared" si="15"/>
        <v>0</v>
      </c>
      <c r="R40" s="39">
        <f t="shared" si="4"/>
        <v>98</v>
      </c>
    </row>
    <row r="41" spans="1:18" s="39" customFormat="1" ht="23.25" customHeight="1">
      <c r="A41" s="24" t="s">
        <v>187</v>
      </c>
      <c r="B41" s="50" t="s">
        <v>10</v>
      </c>
      <c r="C41" s="51">
        <v>3</v>
      </c>
      <c r="D41" s="24">
        <v>0</v>
      </c>
      <c r="E41" s="60">
        <v>72</v>
      </c>
      <c r="F41" s="24">
        <v>6</v>
      </c>
      <c r="G41" s="57">
        <v>66</v>
      </c>
      <c r="H41" s="61">
        <v>32</v>
      </c>
      <c r="I41" s="61">
        <v>34</v>
      </c>
      <c r="J41" s="54">
        <v>0</v>
      </c>
      <c r="K41" s="54">
        <v>0</v>
      </c>
      <c r="L41" s="58">
        <v>0</v>
      </c>
      <c r="M41" s="57">
        <v>0</v>
      </c>
      <c r="N41" s="57">
        <v>66</v>
      </c>
      <c r="O41" s="57">
        <v>0</v>
      </c>
      <c r="P41" s="57">
        <v>0</v>
      </c>
      <c r="Q41" s="59">
        <v>0</v>
      </c>
      <c r="R41" s="39">
        <f t="shared" si="4"/>
        <v>66</v>
      </c>
    </row>
    <row r="42" spans="1:18" s="39" customFormat="1" ht="23.25" customHeight="1">
      <c r="A42" s="24" t="s">
        <v>81</v>
      </c>
      <c r="B42" s="50" t="s">
        <v>90</v>
      </c>
      <c r="C42" s="51">
        <v>3</v>
      </c>
      <c r="D42" s="24">
        <v>0</v>
      </c>
      <c r="E42" s="60">
        <v>36</v>
      </c>
      <c r="F42" s="24">
        <v>4</v>
      </c>
      <c r="G42" s="57">
        <v>32</v>
      </c>
      <c r="H42" s="61">
        <v>18</v>
      </c>
      <c r="I42" s="61">
        <v>14</v>
      </c>
      <c r="J42" s="54">
        <v>0</v>
      </c>
      <c r="K42" s="54">
        <v>0</v>
      </c>
      <c r="L42" s="58">
        <v>0</v>
      </c>
      <c r="M42" s="57">
        <v>0</v>
      </c>
      <c r="N42" s="57">
        <v>32</v>
      </c>
      <c r="O42" s="57">
        <v>0</v>
      </c>
      <c r="P42" s="57">
        <v>0</v>
      </c>
      <c r="Q42" s="59">
        <v>0</v>
      </c>
      <c r="R42" s="39">
        <f t="shared" si="4"/>
        <v>32</v>
      </c>
    </row>
    <row r="43" spans="1:18" s="83" customFormat="1" ht="30" customHeight="1">
      <c r="A43" s="79" t="s">
        <v>82</v>
      </c>
      <c r="B43" s="80" t="s">
        <v>83</v>
      </c>
      <c r="C43" s="81"/>
      <c r="D43" s="79"/>
      <c r="E43" s="82">
        <f>SUM(E44:E57)</f>
        <v>1002</v>
      </c>
      <c r="F43" s="82">
        <f>SUM(F44:F57)</f>
        <v>106</v>
      </c>
      <c r="G43" s="82">
        <f aca="true" t="shared" si="16" ref="G43:Q43">SUM(G44:G57)</f>
        <v>896</v>
      </c>
      <c r="H43" s="82">
        <f t="shared" si="16"/>
        <v>452</v>
      </c>
      <c r="I43" s="82">
        <f t="shared" si="16"/>
        <v>424</v>
      </c>
      <c r="J43" s="82">
        <f t="shared" si="16"/>
        <v>20</v>
      </c>
      <c r="K43" s="82">
        <f t="shared" si="16"/>
        <v>0</v>
      </c>
      <c r="L43" s="82">
        <f t="shared" si="16"/>
        <v>0</v>
      </c>
      <c r="M43" s="82">
        <f t="shared" si="16"/>
        <v>0</v>
      </c>
      <c r="N43" s="82">
        <f t="shared" si="16"/>
        <v>130</v>
      </c>
      <c r="O43" s="82">
        <f t="shared" si="16"/>
        <v>454</v>
      </c>
      <c r="P43" s="82">
        <f t="shared" si="16"/>
        <v>58</v>
      </c>
      <c r="Q43" s="82">
        <f t="shared" si="16"/>
        <v>254</v>
      </c>
      <c r="R43" s="39">
        <f t="shared" si="4"/>
        <v>896</v>
      </c>
    </row>
    <row r="44" spans="1:18" s="39" customFormat="1" ht="24" customHeight="1">
      <c r="A44" s="84" t="s">
        <v>84</v>
      </c>
      <c r="B44" s="85" t="s">
        <v>117</v>
      </c>
      <c r="C44" s="86">
        <v>4</v>
      </c>
      <c r="D44" s="84">
        <v>0</v>
      </c>
      <c r="E44" s="87">
        <v>138</v>
      </c>
      <c r="F44" s="88">
        <v>16</v>
      </c>
      <c r="G44" s="89">
        <v>122</v>
      </c>
      <c r="H44" s="84">
        <v>56</v>
      </c>
      <c r="I44" s="84">
        <v>46</v>
      </c>
      <c r="J44" s="84">
        <v>20</v>
      </c>
      <c r="K44" s="84">
        <v>0</v>
      </c>
      <c r="L44" s="90">
        <v>0</v>
      </c>
      <c r="M44" s="90">
        <v>0</v>
      </c>
      <c r="N44" s="90">
        <v>50</v>
      </c>
      <c r="O44" s="90">
        <v>72</v>
      </c>
      <c r="P44" s="90">
        <v>0</v>
      </c>
      <c r="Q44" s="59">
        <v>0</v>
      </c>
      <c r="R44" s="39">
        <f t="shared" si="4"/>
        <v>122</v>
      </c>
    </row>
    <row r="45" spans="1:18" s="39" customFormat="1" ht="24" customHeight="1">
      <c r="A45" s="84" t="s">
        <v>85</v>
      </c>
      <c r="B45" s="85" t="s">
        <v>121</v>
      </c>
      <c r="C45" s="86">
        <v>0</v>
      </c>
      <c r="D45" s="84">
        <v>6</v>
      </c>
      <c r="E45" s="91">
        <v>66</v>
      </c>
      <c r="F45" s="84">
        <v>10</v>
      </c>
      <c r="G45" s="90">
        <v>56</v>
      </c>
      <c r="H45" s="84">
        <v>42</v>
      </c>
      <c r="I45" s="84">
        <v>14</v>
      </c>
      <c r="J45" s="84">
        <v>0</v>
      </c>
      <c r="K45" s="84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59">
        <v>56</v>
      </c>
      <c r="R45" s="39">
        <f t="shared" si="4"/>
        <v>56</v>
      </c>
    </row>
    <row r="46" spans="1:18" s="39" customFormat="1" ht="24" customHeight="1">
      <c r="A46" s="84" t="s">
        <v>86</v>
      </c>
      <c r="B46" s="85" t="s">
        <v>122</v>
      </c>
      <c r="C46" s="86">
        <v>0</v>
      </c>
      <c r="D46" s="84">
        <v>4</v>
      </c>
      <c r="E46" s="91">
        <v>80</v>
      </c>
      <c r="F46" s="84">
        <v>16</v>
      </c>
      <c r="G46" s="90">
        <v>64</v>
      </c>
      <c r="H46" s="84">
        <v>40</v>
      </c>
      <c r="I46" s="84">
        <v>24</v>
      </c>
      <c r="J46" s="84">
        <v>0</v>
      </c>
      <c r="K46" s="84">
        <v>0</v>
      </c>
      <c r="L46" s="90">
        <v>0</v>
      </c>
      <c r="M46" s="90">
        <v>0</v>
      </c>
      <c r="N46" s="90">
        <v>0</v>
      </c>
      <c r="O46" s="90">
        <v>64</v>
      </c>
      <c r="P46" s="90">
        <v>0</v>
      </c>
      <c r="Q46" s="59">
        <v>0</v>
      </c>
      <c r="R46" s="39">
        <f t="shared" si="4"/>
        <v>64</v>
      </c>
    </row>
    <row r="47" spans="1:18" s="39" customFormat="1" ht="24" customHeight="1">
      <c r="A47" s="84" t="s">
        <v>87</v>
      </c>
      <c r="B47" s="85" t="s">
        <v>123</v>
      </c>
      <c r="C47" s="86">
        <v>3</v>
      </c>
      <c r="D47" s="84">
        <v>0</v>
      </c>
      <c r="E47" s="91">
        <v>90</v>
      </c>
      <c r="F47" s="84">
        <v>10</v>
      </c>
      <c r="G47" s="90">
        <v>80</v>
      </c>
      <c r="H47" s="84">
        <v>44</v>
      </c>
      <c r="I47" s="84">
        <v>36</v>
      </c>
      <c r="J47" s="84">
        <v>0</v>
      </c>
      <c r="K47" s="84">
        <v>0</v>
      </c>
      <c r="L47" s="90">
        <v>0</v>
      </c>
      <c r="M47" s="90">
        <v>0</v>
      </c>
      <c r="N47" s="90">
        <v>80</v>
      </c>
      <c r="O47" s="90">
        <v>0</v>
      </c>
      <c r="P47" s="90">
        <v>0</v>
      </c>
      <c r="Q47" s="59">
        <v>0</v>
      </c>
      <c r="R47" s="39">
        <f t="shared" si="4"/>
        <v>80</v>
      </c>
    </row>
    <row r="48" spans="1:18" s="39" customFormat="1" ht="24" customHeight="1">
      <c r="A48" s="84" t="s">
        <v>119</v>
      </c>
      <c r="B48" s="85" t="s">
        <v>124</v>
      </c>
      <c r="C48" s="86">
        <v>6</v>
      </c>
      <c r="D48" s="84">
        <v>0</v>
      </c>
      <c r="E48" s="91">
        <v>54</v>
      </c>
      <c r="F48" s="84">
        <v>10</v>
      </c>
      <c r="G48" s="90">
        <v>44</v>
      </c>
      <c r="H48" s="84">
        <v>22</v>
      </c>
      <c r="I48" s="84">
        <v>22</v>
      </c>
      <c r="J48" s="84">
        <v>0</v>
      </c>
      <c r="K48" s="84">
        <v>0</v>
      </c>
      <c r="L48" s="90">
        <v>0</v>
      </c>
      <c r="M48" s="90">
        <v>0</v>
      </c>
      <c r="N48" s="90">
        <v>0</v>
      </c>
      <c r="O48" s="90">
        <v>0</v>
      </c>
      <c r="P48" s="90">
        <v>0</v>
      </c>
      <c r="Q48" s="59">
        <v>44</v>
      </c>
      <c r="R48" s="39">
        <f t="shared" si="4"/>
        <v>44</v>
      </c>
    </row>
    <row r="49" spans="1:18" s="39" customFormat="1" ht="24" customHeight="1">
      <c r="A49" s="84" t="s">
        <v>120</v>
      </c>
      <c r="B49" s="85" t="s">
        <v>190</v>
      </c>
      <c r="C49" s="86">
        <v>6</v>
      </c>
      <c r="D49" s="84">
        <v>0</v>
      </c>
      <c r="E49" s="91">
        <v>48</v>
      </c>
      <c r="F49" s="84">
        <v>0</v>
      </c>
      <c r="G49" s="90">
        <v>48</v>
      </c>
      <c r="H49" s="84">
        <v>24</v>
      </c>
      <c r="I49" s="84">
        <v>24</v>
      </c>
      <c r="J49" s="84">
        <v>0</v>
      </c>
      <c r="K49" s="84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59">
        <v>48</v>
      </c>
      <c r="R49" s="39">
        <f t="shared" si="4"/>
        <v>48</v>
      </c>
    </row>
    <row r="50" spans="1:18" s="39" customFormat="1" ht="24" customHeight="1">
      <c r="A50" s="84" t="s">
        <v>88</v>
      </c>
      <c r="B50" s="85" t="s">
        <v>193</v>
      </c>
      <c r="C50" s="86">
        <v>6</v>
      </c>
      <c r="D50" s="84">
        <v>0</v>
      </c>
      <c r="E50" s="91">
        <v>38</v>
      </c>
      <c r="F50" s="84">
        <v>6</v>
      </c>
      <c r="G50" s="90">
        <v>32</v>
      </c>
      <c r="H50" s="84">
        <v>20</v>
      </c>
      <c r="I50" s="84">
        <v>12</v>
      </c>
      <c r="J50" s="84">
        <v>0</v>
      </c>
      <c r="K50" s="84">
        <v>0</v>
      </c>
      <c r="L50" s="90">
        <v>0</v>
      </c>
      <c r="M50" s="90">
        <v>0</v>
      </c>
      <c r="N50" s="90">
        <v>0</v>
      </c>
      <c r="O50" s="90">
        <v>0</v>
      </c>
      <c r="P50" s="90">
        <v>0</v>
      </c>
      <c r="Q50" s="59">
        <v>32</v>
      </c>
      <c r="R50" s="39">
        <f t="shared" si="4"/>
        <v>32</v>
      </c>
    </row>
    <row r="51" spans="1:18" s="39" customFormat="1" ht="24" customHeight="1">
      <c r="A51" s="84" t="s">
        <v>89</v>
      </c>
      <c r="B51" s="85" t="s">
        <v>90</v>
      </c>
      <c r="C51" s="86">
        <v>5</v>
      </c>
      <c r="D51" s="84">
        <v>0</v>
      </c>
      <c r="E51" s="91">
        <v>36</v>
      </c>
      <c r="F51" s="84">
        <v>4</v>
      </c>
      <c r="G51" s="90">
        <v>32</v>
      </c>
      <c r="H51" s="84">
        <v>4</v>
      </c>
      <c r="I51" s="84">
        <v>28</v>
      </c>
      <c r="J51" s="84">
        <v>0</v>
      </c>
      <c r="K51" s="84">
        <v>0</v>
      </c>
      <c r="L51" s="90">
        <v>0</v>
      </c>
      <c r="M51" s="90">
        <v>0</v>
      </c>
      <c r="N51" s="90">
        <v>0</v>
      </c>
      <c r="O51" s="90">
        <v>0</v>
      </c>
      <c r="P51" s="90">
        <v>32</v>
      </c>
      <c r="Q51" s="59">
        <v>0</v>
      </c>
      <c r="R51" s="39">
        <f t="shared" si="4"/>
        <v>32</v>
      </c>
    </row>
    <row r="52" spans="1:18" s="39" customFormat="1" ht="24" customHeight="1">
      <c r="A52" s="84" t="s">
        <v>91</v>
      </c>
      <c r="B52" s="85" t="s">
        <v>11</v>
      </c>
      <c r="C52" s="86">
        <v>4</v>
      </c>
      <c r="D52" s="84">
        <v>0</v>
      </c>
      <c r="E52" s="91">
        <v>68</v>
      </c>
      <c r="F52" s="84">
        <v>12</v>
      </c>
      <c r="G52" s="90">
        <v>56</v>
      </c>
      <c r="H52" s="84">
        <v>20</v>
      </c>
      <c r="I52" s="84">
        <v>36</v>
      </c>
      <c r="J52" s="84">
        <v>0</v>
      </c>
      <c r="K52" s="84">
        <v>0</v>
      </c>
      <c r="L52" s="90">
        <v>0</v>
      </c>
      <c r="M52" s="90">
        <v>0</v>
      </c>
      <c r="N52" s="90">
        <v>0</v>
      </c>
      <c r="O52" s="90">
        <v>56</v>
      </c>
      <c r="P52" s="90">
        <v>0</v>
      </c>
      <c r="Q52" s="59">
        <v>0</v>
      </c>
      <c r="R52" s="39">
        <f t="shared" si="4"/>
        <v>56</v>
      </c>
    </row>
    <row r="53" spans="1:18" s="39" customFormat="1" ht="24" customHeight="1">
      <c r="A53" s="84" t="s">
        <v>12</v>
      </c>
      <c r="B53" s="85" t="s">
        <v>118</v>
      </c>
      <c r="C53" s="86">
        <v>0</v>
      </c>
      <c r="D53" s="84">
        <v>4</v>
      </c>
      <c r="E53" s="91">
        <v>48</v>
      </c>
      <c r="F53" s="84">
        <v>0</v>
      </c>
      <c r="G53" s="90">
        <v>48</v>
      </c>
      <c r="H53" s="84">
        <v>24</v>
      </c>
      <c r="I53" s="84">
        <v>24</v>
      </c>
      <c r="J53" s="84">
        <v>0</v>
      </c>
      <c r="K53" s="84">
        <v>0</v>
      </c>
      <c r="L53" s="90">
        <v>0</v>
      </c>
      <c r="M53" s="90">
        <v>0</v>
      </c>
      <c r="N53" s="90">
        <v>0</v>
      </c>
      <c r="O53" s="90">
        <v>48</v>
      </c>
      <c r="P53" s="90">
        <v>0</v>
      </c>
      <c r="Q53" s="59">
        <v>0</v>
      </c>
      <c r="R53" s="39">
        <f t="shared" si="4"/>
        <v>48</v>
      </c>
    </row>
    <row r="54" spans="1:18" s="39" customFormat="1" ht="24" customHeight="1">
      <c r="A54" s="84" t="s">
        <v>92</v>
      </c>
      <c r="B54" s="85" t="s">
        <v>191</v>
      </c>
      <c r="C54" s="86">
        <v>0</v>
      </c>
      <c r="D54" s="84">
        <v>4</v>
      </c>
      <c r="E54" s="91">
        <v>68</v>
      </c>
      <c r="F54" s="84">
        <v>0</v>
      </c>
      <c r="G54" s="90">
        <v>68</v>
      </c>
      <c r="H54" s="84">
        <v>36</v>
      </c>
      <c r="I54" s="84">
        <v>32</v>
      </c>
      <c r="J54" s="84">
        <v>0</v>
      </c>
      <c r="K54" s="84">
        <v>0</v>
      </c>
      <c r="L54" s="90">
        <v>0</v>
      </c>
      <c r="M54" s="90">
        <v>0</v>
      </c>
      <c r="N54" s="90">
        <v>0</v>
      </c>
      <c r="O54" s="90">
        <v>68</v>
      </c>
      <c r="P54" s="90">
        <v>0</v>
      </c>
      <c r="Q54" s="59">
        <v>0</v>
      </c>
      <c r="R54" s="39">
        <f t="shared" si="4"/>
        <v>68</v>
      </c>
    </row>
    <row r="55" spans="1:18" s="39" customFormat="1" ht="24" customHeight="1">
      <c r="A55" s="84" t="s">
        <v>93</v>
      </c>
      <c r="B55" s="85" t="s">
        <v>125</v>
      </c>
      <c r="C55" s="86">
        <v>4</v>
      </c>
      <c r="D55" s="84">
        <v>0</v>
      </c>
      <c r="E55" s="91">
        <v>118</v>
      </c>
      <c r="F55" s="84">
        <v>10</v>
      </c>
      <c r="G55" s="84">
        <v>108</v>
      </c>
      <c r="H55" s="84">
        <v>40</v>
      </c>
      <c r="I55" s="84">
        <v>68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108</v>
      </c>
      <c r="P55" s="84">
        <v>0</v>
      </c>
      <c r="Q55" s="75">
        <v>0</v>
      </c>
      <c r="R55" s="39">
        <f t="shared" si="4"/>
        <v>108</v>
      </c>
    </row>
    <row r="56" spans="1:18" s="39" customFormat="1" ht="24" customHeight="1">
      <c r="A56" s="84" t="s">
        <v>126</v>
      </c>
      <c r="B56" s="85" t="s">
        <v>192</v>
      </c>
      <c r="C56" s="86">
        <v>4</v>
      </c>
      <c r="D56" s="84">
        <v>0</v>
      </c>
      <c r="E56" s="91">
        <v>38</v>
      </c>
      <c r="F56" s="84">
        <v>0</v>
      </c>
      <c r="G56" s="84">
        <v>38</v>
      </c>
      <c r="H56" s="84">
        <v>28</v>
      </c>
      <c r="I56" s="84">
        <v>10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38</v>
      </c>
      <c r="P56" s="84">
        <v>0</v>
      </c>
      <c r="Q56" s="75">
        <v>0</v>
      </c>
      <c r="R56" s="39">
        <f t="shared" si="4"/>
        <v>38</v>
      </c>
    </row>
    <row r="57" spans="1:18" s="39" customFormat="1" ht="24" customHeight="1">
      <c r="A57" s="84" t="s">
        <v>127</v>
      </c>
      <c r="B57" s="85" t="s">
        <v>128</v>
      </c>
      <c r="C57" s="86">
        <v>6</v>
      </c>
      <c r="D57" s="84">
        <v>0</v>
      </c>
      <c r="E57" s="91">
        <v>112</v>
      </c>
      <c r="F57" s="84">
        <v>12</v>
      </c>
      <c r="G57" s="84">
        <v>100</v>
      </c>
      <c r="H57" s="84">
        <v>52</v>
      </c>
      <c r="I57" s="84">
        <v>48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26</v>
      </c>
      <c r="Q57" s="75">
        <v>74</v>
      </c>
      <c r="R57" s="39">
        <f t="shared" si="4"/>
        <v>100</v>
      </c>
    </row>
    <row r="58" spans="1:18" s="39" customFormat="1" ht="36.75" customHeight="1">
      <c r="A58" s="79" t="s">
        <v>94</v>
      </c>
      <c r="B58" s="80" t="s">
        <v>18</v>
      </c>
      <c r="C58" s="93">
        <v>35</v>
      </c>
      <c r="D58" s="94"/>
      <c r="E58" s="82">
        <f>E59+E63+E68+E73+E78</f>
        <v>1280</v>
      </c>
      <c r="F58" s="82">
        <f aca="true" t="shared" si="17" ref="F58:P58">F59+F63+F68+F73+F78+F81</f>
        <v>104</v>
      </c>
      <c r="G58" s="82">
        <f>G59+G63+G68+G73+G78</f>
        <v>1176</v>
      </c>
      <c r="H58" s="82">
        <f>H59+H63+H68+H73+H78</f>
        <v>442</v>
      </c>
      <c r="I58" s="82">
        <f>I59+I63+I68+I73+I78</f>
        <v>354</v>
      </c>
      <c r="J58" s="82">
        <f>J59+J63+J68+J73+J78</f>
        <v>20</v>
      </c>
      <c r="K58" s="82">
        <f>K59+K63+K68+K73+K78</f>
        <v>360</v>
      </c>
      <c r="L58" s="82">
        <f t="shared" si="17"/>
        <v>0</v>
      </c>
      <c r="M58" s="82">
        <f t="shared" si="17"/>
        <v>0</v>
      </c>
      <c r="N58" s="82">
        <f t="shared" si="17"/>
        <v>304</v>
      </c>
      <c r="O58" s="82">
        <f t="shared" si="17"/>
        <v>264</v>
      </c>
      <c r="P58" s="82">
        <f t="shared" si="17"/>
        <v>472</v>
      </c>
      <c r="Q58" s="82">
        <f>Q59+Q63+Q68+Q73+Q78</f>
        <v>136</v>
      </c>
      <c r="R58" s="39">
        <f t="shared" si="4"/>
        <v>1176</v>
      </c>
    </row>
    <row r="59" spans="1:18" s="39" customFormat="1" ht="49.5" customHeight="1">
      <c r="A59" s="95" t="s">
        <v>95</v>
      </c>
      <c r="B59" s="96" t="s">
        <v>129</v>
      </c>
      <c r="C59" s="97"/>
      <c r="D59" s="98">
        <v>4</v>
      </c>
      <c r="E59" s="99">
        <f aca="true" t="shared" si="18" ref="E59:K59">SUM(E60:E62)</f>
        <v>332</v>
      </c>
      <c r="F59" s="99">
        <f t="shared" si="18"/>
        <v>28</v>
      </c>
      <c r="G59" s="99">
        <f t="shared" si="18"/>
        <v>304</v>
      </c>
      <c r="H59" s="99">
        <f t="shared" si="18"/>
        <v>116</v>
      </c>
      <c r="I59" s="99">
        <f t="shared" si="18"/>
        <v>116</v>
      </c>
      <c r="J59" s="99">
        <f t="shared" si="18"/>
        <v>0</v>
      </c>
      <c r="K59" s="99">
        <f t="shared" si="18"/>
        <v>72</v>
      </c>
      <c r="L59" s="99">
        <f aca="true" t="shared" si="19" ref="L59:Q59">SUM(L60:L62)</f>
        <v>0</v>
      </c>
      <c r="M59" s="99">
        <f t="shared" si="19"/>
        <v>0</v>
      </c>
      <c r="N59" s="99">
        <f t="shared" si="19"/>
        <v>304</v>
      </c>
      <c r="O59" s="99">
        <f t="shared" si="19"/>
        <v>0</v>
      </c>
      <c r="P59" s="99">
        <f t="shared" si="19"/>
        <v>0</v>
      </c>
      <c r="Q59" s="99">
        <f t="shared" si="19"/>
        <v>0</v>
      </c>
      <c r="R59" s="39">
        <f t="shared" si="4"/>
        <v>304</v>
      </c>
    </row>
    <row r="60" spans="1:18" s="39" customFormat="1" ht="36.75" customHeight="1">
      <c r="A60" s="84" t="s">
        <v>195</v>
      </c>
      <c r="B60" s="85" t="s">
        <v>130</v>
      </c>
      <c r="C60" s="86">
        <v>4</v>
      </c>
      <c r="D60" s="84">
        <v>0</v>
      </c>
      <c r="E60" s="87">
        <v>260</v>
      </c>
      <c r="F60" s="88">
        <v>28</v>
      </c>
      <c r="G60" s="89">
        <v>232</v>
      </c>
      <c r="H60" s="84">
        <v>116</v>
      </c>
      <c r="I60" s="84">
        <v>116</v>
      </c>
      <c r="J60" s="84">
        <v>0</v>
      </c>
      <c r="K60" s="84">
        <v>0</v>
      </c>
      <c r="L60" s="90">
        <v>0</v>
      </c>
      <c r="M60" s="90">
        <v>0</v>
      </c>
      <c r="N60" s="90">
        <v>232</v>
      </c>
      <c r="O60" s="90">
        <v>0</v>
      </c>
      <c r="P60" s="90">
        <v>0</v>
      </c>
      <c r="Q60" s="59">
        <v>0</v>
      </c>
      <c r="R60" s="39">
        <f t="shared" si="4"/>
        <v>232</v>
      </c>
    </row>
    <row r="61" spans="1:18" s="39" customFormat="1" ht="41.25" customHeight="1">
      <c r="A61" s="54" t="s">
        <v>132</v>
      </c>
      <c r="B61" s="50" t="s">
        <v>131</v>
      </c>
      <c r="C61" s="51">
        <v>4</v>
      </c>
      <c r="D61" s="24">
        <v>0</v>
      </c>
      <c r="E61" s="52">
        <v>36</v>
      </c>
      <c r="F61" s="24">
        <v>0</v>
      </c>
      <c r="G61" s="57">
        <f>SUM(L61:Q61)</f>
        <v>36</v>
      </c>
      <c r="H61" s="54">
        <v>0</v>
      </c>
      <c r="I61" s="54">
        <v>0</v>
      </c>
      <c r="J61" s="54">
        <v>0</v>
      </c>
      <c r="K61" s="54">
        <v>36</v>
      </c>
      <c r="L61" s="58">
        <v>0</v>
      </c>
      <c r="M61" s="57">
        <v>0</v>
      </c>
      <c r="N61" s="57">
        <v>36</v>
      </c>
      <c r="O61" s="57">
        <v>0</v>
      </c>
      <c r="P61" s="57">
        <v>0</v>
      </c>
      <c r="Q61" s="59">
        <v>0</v>
      </c>
      <c r="R61" s="39">
        <f t="shared" si="4"/>
        <v>36</v>
      </c>
    </row>
    <row r="62" spans="1:18" s="39" customFormat="1" ht="33.75" customHeight="1">
      <c r="A62" s="88" t="s">
        <v>17</v>
      </c>
      <c r="B62" s="92" t="s">
        <v>156</v>
      </c>
      <c r="C62" s="100">
        <v>4</v>
      </c>
      <c r="D62" s="88">
        <v>0</v>
      </c>
      <c r="E62" s="87">
        <v>36</v>
      </c>
      <c r="F62" s="88">
        <v>0</v>
      </c>
      <c r="G62" s="88">
        <v>36</v>
      </c>
      <c r="H62" s="88">
        <v>0</v>
      </c>
      <c r="I62" s="88">
        <v>0</v>
      </c>
      <c r="J62" s="88">
        <v>0</v>
      </c>
      <c r="K62" s="88">
        <v>36</v>
      </c>
      <c r="L62" s="88">
        <v>0</v>
      </c>
      <c r="M62" s="88">
        <v>0</v>
      </c>
      <c r="N62" s="88">
        <v>36</v>
      </c>
      <c r="O62" s="88">
        <v>0</v>
      </c>
      <c r="P62" s="84">
        <v>0</v>
      </c>
      <c r="Q62" s="170">
        <v>0</v>
      </c>
      <c r="R62" s="39">
        <f t="shared" si="4"/>
        <v>36</v>
      </c>
    </row>
    <row r="63" spans="1:18" s="39" customFormat="1" ht="42" customHeight="1">
      <c r="A63" s="95" t="s">
        <v>133</v>
      </c>
      <c r="B63" s="96" t="s">
        <v>134</v>
      </c>
      <c r="C63" s="102"/>
      <c r="D63" s="95">
        <v>4</v>
      </c>
      <c r="E63" s="99">
        <f>SUM(E64:E67)</f>
        <v>270</v>
      </c>
      <c r="F63" s="99">
        <f aca="true" t="shared" si="20" ref="F63:Q63">SUM(F64:F67)</f>
        <v>6</v>
      </c>
      <c r="G63" s="99">
        <f>SUM(G64:G67)</f>
        <v>264</v>
      </c>
      <c r="H63" s="99">
        <f>SUM(H64:H67)</f>
        <v>116</v>
      </c>
      <c r="I63" s="99">
        <f>SUM(I64:I67)</f>
        <v>76</v>
      </c>
      <c r="J63" s="99">
        <f>SUM(J64:J67)</f>
        <v>0</v>
      </c>
      <c r="K63" s="99">
        <f>SUM(K64:K67)</f>
        <v>72</v>
      </c>
      <c r="L63" s="99">
        <f t="shared" si="20"/>
        <v>0</v>
      </c>
      <c r="M63" s="99">
        <f t="shared" si="20"/>
        <v>0</v>
      </c>
      <c r="N63" s="99">
        <f t="shared" si="20"/>
        <v>0</v>
      </c>
      <c r="O63" s="99">
        <f t="shared" si="20"/>
        <v>264</v>
      </c>
      <c r="P63" s="99">
        <f t="shared" si="20"/>
        <v>0</v>
      </c>
      <c r="Q63" s="99">
        <f t="shared" si="20"/>
        <v>0</v>
      </c>
      <c r="R63" s="39">
        <f t="shared" si="4"/>
        <v>264</v>
      </c>
    </row>
    <row r="64" spans="1:18" s="39" customFormat="1" ht="41.25" customHeight="1">
      <c r="A64" s="103" t="s">
        <v>96</v>
      </c>
      <c r="B64" s="85" t="s">
        <v>135</v>
      </c>
      <c r="C64" s="86">
        <v>4</v>
      </c>
      <c r="D64" s="84">
        <v>0</v>
      </c>
      <c r="E64" s="87">
        <v>104</v>
      </c>
      <c r="F64" s="88">
        <v>6</v>
      </c>
      <c r="G64" s="89">
        <v>98</v>
      </c>
      <c r="H64" s="84">
        <v>54</v>
      </c>
      <c r="I64" s="84">
        <v>44</v>
      </c>
      <c r="J64" s="84">
        <v>0</v>
      </c>
      <c r="K64" s="84">
        <v>0</v>
      </c>
      <c r="L64" s="90">
        <v>0</v>
      </c>
      <c r="M64" s="90">
        <v>0</v>
      </c>
      <c r="N64" s="90">
        <v>0</v>
      </c>
      <c r="O64" s="90">
        <v>98</v>
      </c>
      <c r="P64" s="90">
        <v>0</v>
      </c>
      <c r="Q64" s="59">
        <v>0</v>
      </c>
      <c r="R64" s="39">
        <f t="shared" si="4"/>
        <v>98</v>
      </c>
    </row>
    <row r="65" spans="1:18" s="39" customFormat="1" ht="36.75" customHeight="1">
      <c r="A65" s="17" t="s">
        <v>138</v>
      </c>
      <c r="B65" s="104" t="s">
        <v>136</v>
      </c>
      <c r="C65" s="105">
        <v>4</v>
      </c>
      <c r="D65" s="54">
        <v>0</v>
      </c>
      <c r="E65" s="106">
        <v>94</v>
      </c>
      <c r="F65" s="107">
        <v>0</v>
      </c>
      <c r="G65" s="108">
        <v>94</v>
      </c>
      <c r="H65" s="109">
        <v>62</v>
      </c>
      <c r="I65" s="110">
        <v>32</v>
      </c>
      <c r="J65" s="110">
        <v>0</v>
      </c>
      <c r="K65" s="110">
        <v>0</v>
      </c>
      <c r="L65" s="111">
        <v>0</v>
      </c>
      <c r="M65" s="111">
        <v>0</v>
      </c>
      <c r="N65" s="111">
        <v>0</v>
      </c>
      <c r="O65" s="111">
        <v>94</v>
      </c>
      <c r="P65" s="112">
        <v>0</v>
      </c>
      <c r="Q65" s="59">
        <v>0</v>
      </c>
      <c r="R65" s="39">
        <f t="shared" si="4"/>
        <v>94</v>
      </c>
    </row>
    <row r="66" spans="1:18" s="39" customFormat="1" ht="36.75" customHeight="1">
      <c r="A66" s="113" t="s">
        <v>139</v>
      </c>
      <c r="B66" s="104" t="s">
        <v>137</v>
      </c>
      <c r="C66" s="105">
        <v>4</v>
      </c>
      <c r="D66" s="54">
        <v>0</v>
      </c>
      <c r="E66" s="106">
        <f>G66+F66</f>
        <v>36</v>
      </c>
      <c r="F66" s="107">
        <v>0</v>
      </c>
      <c r="G66" s="108">
        <f>SUM(L66:Q66)</f>
        <v>36</v>
      </c>
      <c r="H66" s="109">
        <v>0</v>
      </c>
      <c r="I66" s="110">
        <v>0</v>
      </c>
      <c r="J66" s="110">
        <v>0</v>
      </c>
      <c r="K66" s="110">
        <v>36</v>
      </c>
      <c r="L66" s="111">
        <v>0</v>
      </c>
      <c r="M66" s="111">
        <v>0</v>
      </c>
      <c r="N66" s="111">
        <v>0</v>
      </c>
      <c r="O66" s="111">
        <v>36</v>
      </c>
      <c r="P66" s="112">
        <v>0</v>
      </c>
      <c r="Q66" s="59">
        <v>0</v>
      </c>
      <c r="R66" s="39">
        <f t="shared" si="4"/>
        <v>36</v>
      </c>
    </row>
    <row r="67" spans="1:18" s="39" customFormat="1" ht="38.25" customHeight="1">
      <c r="A67" s="54" t="s">
        <v>17</v>
      </c>
      <c r="B67" s="85" t="s">
        <v>156</v>
      </c>
      <c r="C67" s="86">
        <v>4</v>
      </c>
      <c r="D67" s="84">
        <v>0</v>
      </c>
      <c r="E67" s="91">
        <f>SUM(F67:G67)</f>
        <v>36</v>
      </c>
      <c r="F67" s="84">
        <v>0</v>
      </c>
      <c r="G67" s="84">
        <f>SUM(L67:Q67)</f>
        <v>36</v>
      </c>
      <c r="H67" s="84">
        <v>0</v>
      </c>
      <c r="I67" s="84">
        <v>0</v>
      </c>
      <c r="J67" s="84">
        <v>0</v>
      </c>
      <c r="K67" s="84">
        <v>36</v>
      </c>
      <c r="L67" s="84">
        <v>0</v>
      </c>
      <c r="M67" s="84">
        <v>0</v>
      </c>
      <c r="N67" s="84">
        <v>0</v>
      </c>
      <c r="O67" s="84">
        <v>36</v>
      </c>
      <c r="P67" s="84">
        <v>0</v>
      </c>
      <c r="Q67" s="75">
        <v>0</v>
      </c>
      <c r="R67" s="39">
        <f t="shared" si="4"/>
        <v>36</v>
      </c>
    </row>
    <row r="68" spans="1:18" s="39" customFormat="1" ht="38.25" customHeight="1">
      <c r="A68" s="114" t="s">
        <v>97</v>
      </c>
      <c r="B68" s="115" t="s">
        <v>140</v>
      </c>
      <c r="C68" s="116"/>
      <c r="D68" s="117">
        <v>6</v>
      </c>
      <c r="E68" s="118">
        <f>SUM(E69:E72)</f>
        <v>282</v>
      </c>
      <c r="F68" s="118">
        <f aca="true" t="shared" si="21" ref="F68:Q68">SUM(F69:F72)</f>
        <v>36</v>
      </c>
      <c r="G68" s="118">
        <f>SUM(G69:G72)</f>
        <v>246</v>
      </c>
      <c r="H68" s="118">
        <f>SUM(H69:H72)</f>
        <v>92</v>
      </c>
      <c r="I68" s="118">
        <f>SUM(I69:I72)</f>
        <v>82</v>
      </c>
      <c r="J68" s="118">
        <f>SUM(J69:J72)</f>
        <v>0</v>
      </c>
      <c r="K68" s="118">
        <f>SUM(K69:K72)</f>
        <v>72</v>
      </c>
      <c r="L68" s="118">
        <f t="shared" si="21"/>
        <v>0</v>
      </c>
      <c r="M68" s="118">
        <f t="shared" si="21"/>
        <v>0</v>
      </c>
      <c r="N68" s="118">
        <f t="shared" si="21"/>
        <v>0</v>
      </c>
      <c r="O68" s="118">
        <f t="shared" si="21"/>
        <v>0</v>
      </c>
      <c r="P68" s="118">
        <f t="shared" si="21"/>
        <v>246</v>
      </c>
      <c r="Q68" s="118">
        <f t="shared" si="21"/>
        <v>0</v>
      </c>
      <c r="R68" s="39">
        <f t="shared" si="4"/>
        <v>246</v>
      </c>
    </row>
    <row r="69" spans="1:18" s="39" customFormat="1" ht="38.25" customHeight="1">
      <c r="A69" s="54" t="s">
        <v>98</v>
      </c>
      <c r="B69" s="104" t="s">
        <v>141</v>
      </c>
      <c r="C69" s="105">
        <v>5</v>
      </c>
      <c r="D69" s="54">
        <v>0</v>
      </c>
      <c r="E69" s="119">
        <v>100</v>
      </c>
      <c r="F69" s="21">
        <v>0</v>
      </c>
      <c r="G69" s="120">
        <v>100</v>
      </c>
      <c r="H69" s="109">
        <v>52</v>
      </c>
      <c r="I69" s="109">
        <v>48</v>
      </c>
      <c r="J69" s="109">
        <v>0</v>
      </c>
      <c r="K69" s="109">
        <v>0</v>
      </c>
      <c r="L69" s="111">
        <v>0</v>
      </c>
      <c r="M69" s="111">
        <v>0</v>
      </c>
      <c r="N69" s="111">
        <v>0</v>
      </c>
      <c r="O69" s="111">
        <v>0</v>
      </c>
      <c r="P69" s="112">
        <v>100</v>
      </c>
      <c r="Q69" s="59">
        <v>0</v>
      </c>
      <c r="R69" s="39">
        <f t="shared" si="4"/>
        <v>100</v>
      </c>
    </row>
    <row r="70" spans="1:18" s="39" customFormat="1" ht="38.25" customHeight="1">
      <c r="A70" s="121" t="s">
        <v>142</v>
      </c>
      <c r="B70" s="104" t="s">
        <v>143</v>
      </c>
      <c r="C70" s="105">
        <v>5</v>
      </c>
      <c r="D70" s="54">
        <v>0</v>
      </c>
      <c r="E70" s="106">
        <v>110</v>
      </c>
      <c r="F70" s="107">
        <v>36</v>
      </c>
      <c r="G70" s="108">
        <v>74</v>
      </c>
      <c r="H70" s="109">
        <v>40</v>
      </c>
      <c r="I70" s="109">
        <v>34</v>
      </c>
      <c r="J70" s="109">
        <v>0</v>
      </c>
      <c r="K70" s="109">
        <v>0</v>
      </c>
      <c r="L70" s="111">
        <v>0</v>
      </c>
      <c r="M70" s="111">
        <v>0</v>
      </c>
      <c r="N70" s="111">
        <v>0</v>
      </c>
      <c r="O70" s="111">
        <v>0</v>
      </c>
      <c r="P70" s="112">
        <v>74</v>
      </c>
      <c r="Q70" s="59">
        <v>0</v>
      </c>
      <c r="R70" s="39">
        <f t="shared" si="4"/>
        <v>74</v>
      </c>
    </row>
    <row r="71" spans="1:18" s="39" customFormat="1" ht="38.25" customHeight="1">
      <c r="A71" s="54" t="s">
        <v>145</v>
      </c>
      <c r="B71" s="104" t="s">
        <v>144</v>
      </c>
      <c r="C71" s="122">
        <v>5</v>
      </c>
      <c r="D71" s="123">
        <v>0</v>
      </c>
      <c r="E71" s="119">
        <v>36</v>
      </c>
      <c r="F71" s="21">
        <v>0</v>
      </c>
      <c r="G71" s="120">
        <v>36</v>
      </c>
      <c r="H71" s="19">
        <v>0</v>
      </c>
      <c r="I71" s="19">
        <v>0</v>
      </c>
      <c r="J71" s="19">
        <v>0</v>
      </c>
      <c r="K71" s="19">
        <v>36</v>
      </c>
      <c r="L71" s="124">
        <v>0</v>
      </c>
      <c r="M71" s="124">
        <v>0</v>
      </c>
      <c r="N71" s="124">
        <v>0</v>
      </c>
      <c r="O71" s="124">
        <v>0</v>
      </c>
      <c r="P71" s="125">
        <v>36</v>
      </c>
      <c r="Q71" s="56">
        <v>0</v>
      </c>
      <c r="R71" s="39">
        <f t="shared" si="4"/>
        <v>36</v>
      </c>
    </row>
    <row r="72" spans="1:18" s="39" customFormat="1" ht="38.25" customHeight="1">
      <c r="A72" s="123" t="s">
        <v>17</v>
      </c>
      <c r="B72" s="104" t="s">
        <v>186</v>
      </c>
      <c r="C72" s="29">
        <v>5</v>
      </c>
      <c r="D72" s="32">
        <v>0</v>
      </c>
      <c r="E72" s="126">
        <v>36</v>
      </c>
      <c r="F72" s="104">
        <v>0</v>
      </c>
      <c r="G72" s="109">
        <f>SUM(L72:Q72)</f>
        <v>36</v>
      </c>
      <c r="H72" s="109">
        <v>0</v>
      </c>
      <c r="I72" s="110">
        <v>0</v>
      </c>
      <c r="J72" s="110">
        <v>0</v>
      </c>
      <c r="K72" s="110">
        <v>36</v>
      </c>
      <c r="L72" s="107">
        <v>0</v>
      </c>
      <c r="M72" s="107">
        <v>0</v>
      </c>
      <c r="N72" s="107">
        <v>0</v>
      </c>
      <c r="O72" s="107">
        <v>0</v>
      </c>
      <c r="P72" s="127">
        <v>36</v>
      </c>
      <c r="Q72" s="75">
        <v>0</v>
      </c>
      <c r="R72" s="39">
        <f t="shared" si="4"/>
        <v>36</v>
      </c>
    </row>
    <row r="73" spans="1:18" s="39" customFormat="1" ht="44.25" customHeight="1">
      <c r="A73" s="114" t="s">
        <v>146</v>
      </c>
      <c r="B73" s="128" t="s">
        <v>147</v>
      </c>
      <c r="C73" s="129"/>
      <c r="D73" s="130">
        <v>5</v>
      </c>
      <c r="E73" s="131">
        <f>SUM(E74:E77)</f>
        <v>296</v>
      </c>
      <c r="F73" s="131">
        <f aca="true" t="shared" si="22" ref="F73:Q73">SUM(F74:F77)</f>
        <v>34</v>
      </c>
      <c r="G73" s="131">
        <f>SUM(G74:G77)</f>
        <v>262</v>
      </c>
      <c r="H73" s="131">
        <f>SUM(H74:H77)</f>
        <v>90</v>
      </c>
      <c r="I73" s="131">
        <f>SUM(I74:I77)</f>
        <v>80</v>
      </c>
      <c r="J73" s="131">
        <f>SUM(J74:J77)</f>
        <v>20</v>
      </c>
      <c r="K73" s="131">
        <f>SUM(K74:K77)</f>
        <v>72</v>
      </c>
      <c r="L73" s="131">
        <f t="shared" si="22"/>
        <v>0</v>
      </c>
      <c r="M73" s="131">
        <f t="shared" si="22"/>
        <v>0</v>
      </c>
      <c r="N73" s="131">
        <f t="shared" si="22"/>
        <v>0</v>
      </c>
      <c r="O73" s="131">
        <f t="shared" si="22"/>
        <v>0</v>
      </c>
      <c r="P73" s="131">
        <f t="shared" si="22"/>
        <v>226</v>
      </c>
      <c r="Q73" s="131">
        <f t="shared" si="22"/>
        <v>36</v>
      </c>
      <c r="R73" s="39">
        <f t="shared" si="4"/>
        <v>262</v>
      </c>
    </row>
    <row r="74" spans="1:18" s="39" customFormat="1" ht="30.75" customHeight="1">
      <c r="A74" s="17" t="s">
        <v>99</v>
      </c>
      <c r="B74" s="104" t="s">
        <v>148</v>
      </c>
      <c r="C74" s="29">
        <v>5</v>
      </c>
      <c r="D74" s="32">
        <v>0</v>
      </c>
      <c r="E74" s="31">
        <v>104</v>
      </c>
      <c r="F74" s="18">
        <v>34</v>
      </c>
      <c r="G74" s="120">
        <v>70</v>
      </c>
      <c r="H74" s="109">
        <v>30</v>
      </c>
      <c r="I74" s="110">
        <v>40</v>
      </c>
      <c r="J74" s="110">
        <v>0</v>
      </c>
      <c r="K74" s="110">
        <v>0</v>
      </c>
      <c r="L74" s="111">
        <v>0</v>
      </c>
      <c r="M74" s="111">
        <v>0</v>
      </c>
      <c r="N74" s="111">
        <v>0</v>
      </c>
      <c r="O74" s="111">
        <v>0</v>
      </c>
      <c r="P74" s="112">
        <v>70</v>
      </c>
      <c r="Q74" s="59">
        <v>0</v>
      </c>
      <c r="R74" s="39">
        <f t="shared" si="4"/>
        <v>70</v>
      </c>
    </row>
    <row r="75" spans="1:18" s="39" customFormat="1" ht="30.75" customHeight="1">
      <c r="A75" s="17" t="s">
        <v>150</v>
      </c>
      <c r="B75" s="104" t="s">
        <v>149</v>
      </c>
      <c r="C75" s="29">
        <v>5</v>
      </c>
      <c r="D75" s="32">
        <v>0</v>
      </c>
      <c r="E75" s="31">
        <v>120</v>
      </c>
      <c r="F75" s="18">
        <v>0</v>
      </c>
      <c r="G75" s="120">
        <v>120</v>
      </c>
      <c r="H75" s="109">
        <v>60</v>
      </c>
      <c r="I75" s="110">
        <v>40</v>
      </c>
      <c r="J75" s="110">
        <v>20</v>
      </c>
      <c r="K75" s="110">
        <v>0</v>
      </c>
      <c r="L75" s="111">
        <v>0</v>
      </c>
      <c r="M75" s="111">
        <v>0</v>
      </c>
      <c r="N75" s="111">
        <v>0</v>
      </c>
      <c r="O75" s="111">
        <v>0</v>
      </c>
      <c r="P75" s="112">
        <v>120</v>
      </c>
      <c r="Q75" s="59">
        <v>0</v>
      </c>
      <c r="R75" s="39">
        <f t="shared" si="4"/>
        <v>120</v>
      </c>
    </row>
    <row r="76" spans="1:18" s="39" customFormat="1" ht="30.75" customHeight="1">
      <c r="A76" s="17" t="s">
        <v>151</v>
      </c>
      <c r="B76" s="104" t="s">
        <v>152</v>
      </c>
      <c r="C76" s="29">
        <v>5</v>
      </c>
      <c r="D76" s="32">
        <v>0</v>
      </c>
      <c r="E76" s="31">
        <v>36</v>
      </c>
      <c r="F76" s="18">
        <v>0</v>
      </c>
      <c r="G76" s="120">
        <v>36</v>
      </c>
      <c r="H76" s="109">
        <v>0</v>
      </c>
      <c r="I76" s="110">
        <v>0</v>
      </c>
      <c r="J76" s="110">
        <v>0</v>
      </c>
      <c r="K76" s="110">
        <v>36</v>
      </c>
      <c r="L76" s="111">
        <v>0</v>
      </c>
      <c r="M76" s="111">
        <v>0</v>
      </c>
      <c r="N76" s="111">
        <v>0</v>
      </c>
      <c r="O76" s="111">
        <v>0</v>
      </c>
      <c r="P76" s="112">
        <v>36</v>
      </c>
      <c r="Q76" s="59">
        <v>0</v>
      </c>
      <c r="R76" s="39">
        <f t="shared" si="4"/>
        <v>36</v>
      </c>
    </row>
    <row r="77" spans="1:18" s="39" customFormat="1" ht="30.75" customHeight="1">
      <c r="A77" s="132" t="s">
        <v>17</v>
      </c>
      <c r="B77" s="18" t="s">
        <v>156</v>
      </c>
      <c r="C77" s="29">
        <v>6</v>
      </c>
      <c r="D77" s="32">
        <v>0</v>
      </c>
      <c r="E77" s="126">
        <v>36</v>
      </c>
      <c r="F77" s="104">
        <v>0</v>
      </c>
      <c r="G77" s="109">
        <v>36</v>
      </c>
      <c r="H77" s="109">
        <v>0</v>
      </c>
      <c r="I77" s="110">
        <v>0</v>
      </c>
      <c r="J77" s="110">
        <v>0</v>
      </c>
      <c r="K77" s="110">
        <v>36</v>
      </c>
      <c r="L77" s="107">
        <v>0</v>
      </c>
      <c r="M77" s="107">
        <v>0</v>
      </c>
      <c r="N77" s="107">
        <v>0</v>
      </c>
      <c r="O77" s="107">
        <v>0</v>
      </c>
      <c r="P77" s="127">
        <v>0</v>
      </c>
      <c r="Q77" s="75">
        <v>36</v>
      </c>
      <c r="R77" s="39">
        <f t="shared" si="4"/>
        <v>36</v>
      </c>
    </row>
    <row r="78" spans="1:18" s="39" customFormat="1" ht="40.5" customHeight="1">
      <c r="A78" s="133" t="s">
        <v>200</v>
      </c>
      <c r="B78" s="128" t="s">
        <v>153</v>
      </c>
      <c r="C78" s="129"/>
      <c r="D78" s="130">
        <v>6</v>
      </c>
      <c r="E78" s="131">
        <f>SUM(E79:E80)+E81</f>
        <v>100</v>
      </c>
      <c r="F78" s="131">
        <f aca="true" t="shared" si="23" ref="F78:P78">SUM(F79:F80)+F81</f>
        <v>0</v>
      </c>
      <c r="G78" s="131">
        <f>SUM(G79:G80)+G81</f>
        <v>100</v>
      </c>
      <c r="H78" s="131">
        <f>SUM(H79:H80)+H81</f>
        <v>28</v>
      </c>
      <c r="I78" s="131">
        <f>SUM(I79:I80)+I81</f>
        <v>0</v>
      </c>
      <c r="J78" s="131">
        <f>SUM(J79:J80)+J81</f>
        <v>0</v>
      </c>
      <c r="K78" s="131">
        <f>SUM(K79:K80)+K81</f>
        <v>72</v>
      </c>
      <c r="L78" s="131">
        <f t="shared" si="23"/>
        <v>0</v>
      </c>
      <c r="M78" s="131">
        <f t="shared" si="23"/>
        <v>0</v>
      </c>
      <c r="N78" s="131">
        <f t="shared" si="23"/>
        <v>0</v>
      </c>
      <c r="O78" s="131">
        <f t="shared" si="23"/>
        <v>0</v>
      </c>
      <c r="P78" s="131">
        <f t="shared" si="23"/>
        <v>0</v>
      </c>
      <c r="Q78" s="131">
        <f>SUM(Q79:Q80)+Q81</f>
        <v>100</v>
      </c>
      <c r="R78" s="39">
        <f aca="true" t="shared" si="24" ref="R78:R89">SUM(L78:Q78)</f>
        <v>100</v>
      </c>
    </row>
    <row r="79" spans="1:18" s="39" customFormat="1" ht="30.75" customHeight="1">
      <c r="A79" s="17" t="s">
        <v>201</v>
      </c>
      <c r="B79" s="104" t="s">
        <v>154</v>
      </c>
      <c r="C79" s="29">
        <v>6</v>
      </c>
      <c r="D79" s="32"/>
      <c r="E79" s="31">
        <v>28</v>
      </c>
      <c r="F79" s="18">
        <v>0</v>
      </c>
      <c r="G79" s="134">
        <v>28</v>
      </c>
      <c r="H79" s="109">
        <v>28</v>
      </c>
      <c r="I79" s="110">
        <v>0</v>
      </c>
      <c r="J79" s="110">
        <v>0</v>
      </c>
      <c r="K79" s="110">
        <v>0</v>
      </c>
      <c r="L79" s="135">
        <v>0</v>
      </c>
      <c r="M79" s="135">
        <v>0</v>
      </c>
      <c r="N79" s="135">
        <v>0</v>
      </c>
      <c r="O79" s="135">
        <v>0</v>
      </c>
      <c r="P79" s="136">
        <v>0</v>
      </c>
      <c r="Q79" s="137">
        <v>28</v>
      </c>
      <c r="R79" s="39">
        <f t="shared" si="24"/>
        <v>28</v>
      </c>
    </row>
    <row r="80" spans="1:18" s="39" customFormat="1" ht="30.75" customHeight="1">
      <c r="A80" s="17" t="s">
        <v>202</v>
      </c>
      <c r="B80" s="104" t="s">
        <v>155</v>
      </c>
      <c r="C80" s="29">
        <v>6</v>
      </c>
      <c r="D80" s="32"/>
      <c r="E80" s="31">
        <f>SUM(F80:G80)</f>
        <v>36</v>
      </c>
      <c r="F80" s="18">
        <v>0</v>
      </c>
      <c r="G80" s="134">
        <f>SUM(L80:Q80)</f>
        <v>36</v>
      </c>
      <c r="H80" s="109">
        <v>0</v>
      </c>
      <c r="I80" s="110">
        <v>0</v>
      </c>
      <c r="J80" s="110">
        <v>0</v>
      </c>
      <c r="K80" s="110">
        <v>36</v>
      </c>
      <c r="L80" s="135">
        <v>0</v>
      </c>
      <c r="M80" s="135">
        <v>0</v>
      </c>
      <c r="N80" s="135">
        <v>0</v>
      </c>
      <c r="O80" s="135">
        <v>0</v>
      </c>
      <c r="P80" s="136">
        <v>0</v>
      </c>
      <c r="Q80" s="137">
        <v>36</v>
      </c>
      <c r="R80" s="39">
        <f t="shared" si="24"/>
        <v>36</v>
      </c>
    </row>
    <row r="81" spans="1:18" s="39" customFormat="1" ht="30.75" customHeight="1">
      <c r="A81" s="132" t="s">
        <v>17</v>
      </c>
      <c r="B81" s="18" t="s">
        <v>156</v>
      </c>
      <c r="C81" s="29">
        <v>6</v>
      </c>
      <c r="D81" s="161"/>
      <c r="E81" s="31">
        <v>36</v>
      </c>
      <c r="F81" s="18"/>
      <c r="G81" s="19">
        <v>36</v>
      </c>
      <c r="H81" s="19">
        <v>0</v>
      </c>
      <c r="I81" s="20">
        <v>0</v>
      </c>
      <c r="J81" s="20">
        <v>0</v>
      </c>
      <c r="K81" s="20">
        <v>36</v>
      </c>
      <c r="L81" s="21">
        <v>0</v>
      </c>
      <c r="M81" s="21">
        <v>0</v>
      </c>
      <c r="N81" s="21">
        <v>0</v>
      </c>
      <c r="O81" s="21">
        <v>0</v>
      </c>
      <c r="P81" s="22">
        <v>0</v>
      </c>
      <c r="Q81" s="16">
        <v>36</v>
      </c>
      <c r="R81" s="39">
        <f t="shared" si="24"/>
        <v>36</v>
      </c>
    </row>
    <row r="82" spans="1:18" s="39" customFormat="1" ht="23.25" customHeight="1">
      <c r="A82" s="148"/>
      <c r="B82" s="149" t="s">
        <v>102</v>
      </c>
      <c r="C82" s="150">
        <v>0</v>
      </c>
      <c r="D82" s="151">
        <v>0</v>
      </c>
      <c r="E82" s="152">
        <f>E13</f>
        <v>4154</v>
      </c>
      <c r="F82" s="152">
        <f aca="true" t="shared" si="25" ref="F82:P82">F13</f>
        <v>230</v>
      </c>
      <c r="G82" s="152">
        <f>G13</f>
        <v>3924</v>
      </c>
      <c r="H82" s="152">
        <f>H13</f>
        <v>2310</v>
      </c>
      <c r="I82" s="152">
        <f t="shared" si="25"/>
        <v>1214</v>
      </c>
      <c r="J82" s="152">
        <f t="shared" si="25"/>
        <v>40</v>
      </c>
      <c r="K82" s="152">
        <f>K13</f>
        <v>360</v>
      </c>
      <c r="L82" s="152">
        <f t="shared" si="25"/>
        <v>612</v>
      </c>
      <c r="M82" s="152">
        <f t="shared" si="25"/>
        <v>828</v>
      </c>
      <c r="N82" s="152">
        <f t="shared" si="25"/>
        <v>612</v>
      </c>
      <c r="O82" s="152">
        <f t="shared" si="25"/>
        <v>828</v>
      </c>
      <c r="P82" s="152">
        <f t="shared" si="25"/>
        <v>612</v>
      </c>
      <c r="Q82" s="152">
        <f>Q13</f>
        <v>432</v>
      </c>
      <c r="R82" s="39">
        <f>SUM(L82:Q82)</f>
        <v>3924</v>
      </c>
    </row>
    <row r="83" spans="1:18" s="39" customFormat="1" ht="23.25" customHeight="1">
      <c r="A83" s="138" t="s">
        <v>100</v>
      </c>
      <c r="B83" s="139" t="s">
        <v>101</v>
      </c>
      <c r="C83" s="147">
        <v>0</v>
      </c>
      <c r="D83" s="140"/>
      <c r="E83" s="141">
        <v>0</v>
      </c>
      <c r="F83" s="139">
        <v>0</v>
      </c>
      <c r="G83" s="142">
        <v>144</v>
      </c>
      <c r="H83" s="142">
        <v>0</v>
      </c>
      <c r="I83" s="143">
        <v>0</v>
      </c>
      <c r="J83" s="143">
        <v>0</v>
      </c>
      <c r="K83" s="143">
        <v>144</v>
      </c>
      <c r="L83" s="144">
        <v>0</v>
      </c>
      <c r="M83" s="144">
        <v>0</v>
      </c>
      <c r="N83" s="144">
        <v>0</v>
      </c>
      <c r="O83" s="144">
        <v>0</v>
      </c>
      <c r="P83" s="145">
        <v>0</v>
      </c>
      <c r="Q83" s="146">
        <v>144</v>
      </c>
      <c r="R83" s="39">
        <f t="shared" si="24"/>
        <v>144</v>
      </c>
    </row>
    <row r="84" spans="1:18" s="39" customFormat="1" ht="21" customHeight="1">
      <c r="A84" s="138" t="s">
        <v>198</v>
      </c>
      <c r="B84" s="139" t="s">
        <v>199</v>
      </c>
      <c r="C84" s="147"/>
      <c r="D84" s="140"/>
      <c r="E84" s="141">
        <v>0</v>
      </c>
      <c r="F84" s="139">
        <v>0</v>
      </c>
      <c r="G84" s="142">
        <v>144</v>
      </c>
      <c r="H84" s="142"/>
      <c r="I84" s="143"/>
      <c r="J84" s="143"/>
      <c r="K84" s="143"/>
      <c r="L84" s="144"/>
      <c r="M84" s="144">
        <v>24</v>
      </c>
      <c r="N84" s="144"/>
      <c r="O84" s="144">
        <v>36</v>
      </c>
      <c r="P84" s="145"/>
      <c r="Q84" s="146">
        <v>24</v>
      </c>
      <c r="R84" s="39">
        <f t="shared" si="24"/>
        <v>84</v>
      </c>
    </row>
    <row r="85" spans="1:18" s="39" customFormat="1" ht="18.75" customHeight="1">
      <c r="A85" s="132"/>
      <c r="B85" s="18" t="s">
        <v>209</v>
      </c>
      <c r="C85" s="171"/>
      <c r="D85" s="161"/>
      <c r="E85" s="31"/>
      <c r="F85" s="18"/>
      <c r="G85" s="19"/>
      <c r="H85" s="19"/>
      <c r="I85" s="20"/>
      <c r="J85" s="20"/>
      <c r="K85" s="20"/>
      <c r="L85" s="21"/>
      <c r="M85" s="21">
        <v>12</v>
      </c>
      <c r="N85" s="21"/>
      <c r="O85" s="21">
        <v>36</v>
      </c>
      <c r="P85" s="22"/>
      <c r="Q85" s="16">
        <v>12</v>
      </c>
      <c r="R85" s="39">
        <f t="shared" si="24"/>
        <v>60</v>
      </c>
    </row>
    <row r="86" spans="1:18" s="39" customFormat="1" ht="31.5" customHeight="1">
      <c r="A86" s="17" t="s">
        <v>20</v>
      </c>
      <c r="B86" s="104" t="s">
        <v>19</v>
      </c>
      <c r="C86" s="29">
        <v>0</v>
      </c>
      <c r="D86" s="32">
        <v>0</v>
      </c>
      <c r="E86" s="153">
        <v>216</v>
      </c>
      <c r="F86" s="104">
        <v>0</v>
      </c>
      <c r="G86" s="109">
        <v>216</v>
      </c>
      <c r="H86" s="109">
        <v>216</v>
      </c>
      <c r="I86" s="110">
        <v>0</v>
      </c>
      <c r="J86" s="110">
        <v>0</v>
      </c>
      <c r="K86" s="110">
        <v>0</v>
      </c>
      <c r="L86" s="135">
        <v>0</v>
      </c>
      <c r="M86" s="135">
        <v>0</v>
      </c>
      <c r="N86" s="135">
        <v>0</v>
      </c>
      <c r="O86" s="135">
        <v>0</v>
      </c>
      <c r="P86" s="136">
        <v>0</v>
      </c>
      <c r="Q86" s="137">
        <v>216</v>
      </c>
      <c r="R86" s="39">
        <f t="shared" si="24"/>
        <v>216</v>
      </c>
    </row>
    <row r="87" spans="1:18" s="39" customFormat="1" ht="30.75" customHeight="1">
      <c r="A87" s="17" t="s">
        <v>157</v>
      </c>
      <c r="B87" s="104" t="s">
        <v>214</v>
      </c>
      <c r="C87" s="29">
        <v>0</v>
      </c>
      <c r="D87" s="32">
        <v>0</v>
      </c>
      <c r="E87" s="153">
        <v>144</v>
      </c>
      <c r="F87" s="104">
        <v>0</v>
      </c>
      <c r="G87" s="109">
        <v>144</v>
      </c>
      <c r="H87" s="109">
        <v>0</v>
      </c>
      <c r="I87" s="110">
        <v>144</v>
      </c>
      <c r="J87" s="110">
        <v>0</v>
      </c>
      <c r="K87" s="110">
        <v>0</v>
      </c>
      <c r="L87" s="135">
        <v>0</v>
      </c>
      <c r="M87" s="135">
        <v>0</v>
      </c>
      <c r="N87" s="135">
        <v>0</v>
      </c>
      <c r="O87" s="135">
        <v>0</v>
      </c>
      <c r="P87" s="136">
        <v>0</v>
      </c>
      <c r="Q87" s="137">
        <v>144</v>
      </c>
      <c r="R87" s="39">
        <f t="shared" si="24"/>
        <v>144</v>
      </c>
    </row>
    <row r="88" spans="1:18" s="39" customFormat="1" ht="30.75" customHeight="1">
      <c r="A88" s="17" t="s">
        <v>158</v>
      </c>
      <c r="B88" s="104" t="s">
        <v>194</v>
      </c>
      <c r="C88" s="29">
        <v>0</v>
      </c>
      <c r="D88" s="32">
        <v>0</v>
      </c>
      <c r="E88" s="153">
        <v>36</v>
      </c>
      <c r="F88" s="104">
        <v>0</v>
      </c>
      <c r="G88" s="109">
        <v>36</v>
      </c>
      <c r="H88" s="109">
        <v>36</v>
      </c>
      <c r="I88" s="110">
        <v>0</v>
      </c>
      <c r="J88" s="110">
        <v>0</v>
      </c>
      <c r="K88" s="110">
        <v>0</v>
      </c>
      <c r="L88" s="135">
        <v>0</v>
      </c>
      <c r="M88" s="135">
        <v>0</v>
      </c>
      <c r="N88" s="135">
        <v>0</v>
      </c>
      <c r="O88" s="135">
        <v>0</v>
      </c>
      <c r="P88" s="136">
        <v>0</v>
      </c>
      <c r="Q88" s="137">
        <v>36</v>
      </c>
      <c r="R88" s="39">
        <f t="shared" si="24"/>
        <v>36</v>
      </c>
    </row>
    <row r="89" spans="1:18" s="39" customFormat="1" ht="30.75" customHeight="1">
      <c r="A89" s="17" t="s">
        <v>159</v>
      </c>
      <c r="B89" s="104" t="s">
        <v>215</v>
      </c>
      <c r="C89" s="29">
        <v>0</v>
      </c>
      <c r="D89" s="32">
        <v>0</v>
      </c>
      <c r="E89" s="153">
        <v>36</v>
      </c>
      <c r="F89" s="104">
        <v>0</v>
      </c>
      <c r="G89" s="109">
        <v>36</v>
      </c>
      <c r="H89" s="109">
        <v>36</v>
      </c>
      <c r="I89" s="110">
        <v>0</v>
      </c>
      <c r="J89" s="110">
        <v>0</v>
      </c>
      <c r="K89" s="110">
        <v>0</v>
      </c>
      <c r="L89" s="135">
        <v>0</v>
      </c>
      <c r="M89" s="135">
        <v>0</v>
      </c>
      <c r="N89" s="135">
        <v>0</v>
      </c>
      <c r="O89" s="135">
        <v>0</v>
      </c>
      <c r="P89" s="136">
        <v>0</v>
      </c>
      <c r="Q89" s="137">
        <v>36</v>
      </c>
      <c r="R89" s="39">
        <f t="shared" si="24"/>
        <v>36</v>
      </c>
    </row>
    <row r="90" spans="1:18" s="39" customFormat="1" ht="30.75" customHeight="1">
      <c r="A90" s="162"/>
      <c r="B90" s="163" t="s">
        <v>103</v>
      </c>
      <c r="C90" s="164"/>
      <c r="D90" s="165"/>
      <c r="E90" s="166">
        <v>0</v>
      </c>
      <c r="F90" s="167">
        <v>0</v>
      </c>
      <c r="G90" s="168">
        <f>SUM(G13+G86+G83+G84)</f>
        <v>4428</v>
      </c>
      <c r="H90" s="168">
        <f>SUM(H13+H86+H83+H84)</f>
        <v>2526</v>
      </c>
      <c r="I90" s="168">
        <f>SUM(I13+I87+I83+I84)</f>
        <v>1358</v>
      </c>
      <c r="J90" s="168">
        <f>SUM(J13+J86+J83+J84)</f>
        <v>40</v>
      </c>
      <c r="K90" s="168">
        <f>SUM(K13+K86+K83+K84)</f>
        <v>504</v>
      </c>
      <c r="L90" s="168">
        <f aca="true" t="shared" si="26" ref="L90:Q90">SUM(L13+L86+L83+L84+L85)</f>
        <v>612</v>
      </c>
      <c r="M90" s="168">
        <f t="shared" si="26"/>
        <v>864</v>
      </c>
      <c r="N90" s="168">
        <f t="shared" si="26"/>
        <v>612</v>
      </c>
      <c r="O90" s="168">
        <f t="shared" si="26"/>
        <v>900</v>
      </c>
      <c r="P90" s="168">
        <f t="shared" si="26"/>
        <v>612</v>
      </c>
      <c r="Q90" s="168">
        <f t="shared" si="26"/>
        <v>828</v>
      </c>
      <c r="R90" s="39">
        <f>SUM(L90:Q90)</f>
        <v>4428</v>
      </c>
    </row>
    <row r="91" spans="1:17" s="39" customFormat="1" ht="54" customHeight="1">
      <c r="A91" s="198" t="s">
        <v>176</v>
      </c>
      <c r="B91" s="199"/>
      <c r="C91" s="199"/>
      <c r="D91" s="199"/>
      <c r="E91" s="199"/>
      <c r="F91" s="200"/>
      <c r="G91" s="196" t="s">
        <v>16</v>
      </c>
      <c r="H91" s="154" t="s">
        <v>160</v>
      </c>
      <c r="I91" s="155">
        <f>SUM(L91:Q91)</f>
        <v>3816</v>
      </c>
      <c r="J91" s="155">
        <v>0</v>
      </c>
      <c r="K91" s="155">
        <v>0</v>
      </c>
      <c r="L91" s="156">
        <v>612</v>
      </c>
      <c r="M91" s="156">
        <v>828</v>
      </c>
      <c r="N91" s="156">
        <v>576</v>
      </c>
      <c r="O91" s="156">
        <v>756</v>
      </c>
      <c r="P91" s="157">
        <v>504</v>
      </c>
      <c r="Q91" s="158">
        <v>540</v>
      </c>
    </row>
    <row r="92" spans="1:17" s="101" customFormat="1" ht="40.5" customHeight="1">
      <c r="A92" s="195" t="s">
        <v>213</v>
      </c>
      <c r="B92" s="195"/>
      <c r="C92" s="195"/>
      <c r="D92" s="195"/>
      <c r="E92" s="195"/>
      <c r="F92" s="195"/>
      <c r="G92" s="197"/>
      <c r="H92" s="127" t="s">
        <v>161</v>
      </c>
      <c r="I92" s="32">
        <v>180</v>
      </c>
      <c r="J92" s="32">
        <v>0</v>
      </c>
      <c r="K92" s="32">
        <v>0</v>
      </c>
      <c r="L92" s="127">
        <v>0</v>
      </c>
      <c r="M92" s="127">
        <v>0</v>
      </c>
      <c r="N92" s="127">
        <v>36</v>
      </c>
      <c r="O92" s="127">
        <v>36</v>
      </c>
      <c r="P92" s="127">
        <v>72</v>
      </c>
      <c r="Q92" s="75">
        <v>36</v>
      </c>
    </row>
    <row r="93" spans="1:17" s="101" customFormat="1" ht="30.75" customHeight="1">
      <c r="A93" s="195"/>
      <c r="B93" s="195"/>
      <c r="C93" s="195"/>
      <c r="D93" s="195"/>
      <c r="E93" s="195"/>
      <c r="F93" s="195"/>
      <c r="G93" s="197"/>
      <c r="H93" s="127" t="s">
        <v>162</v>
      </c>
      <c r="I93" s="32">
        <v>180</v>
      </c>
      <c r="J93" s="32">
        <v>0</v>
      </c>
      <c r="K93" s="32">
        <v>0</v>
      </c>
      <c r="L93" s="127">
        <v>0</v>
      </c>
      <c r="M93" s="127">
        <v>0</v>
      </c>
      <c r="N93" s="127">
        <v>0</v>
      </c>
      <c r="O93" s="127">
        <v>36</v>
      </c>
      <c r="P93" s="127">
        <v>36</v>
      </c>
      <c r="Q93" s="75">
        <v>72</v>
      </c>
    </row>
    <row r="94" spans="1:17" s="39" customFormat="1" ht="30.75" customHeight="1">
      <c r="A94" s="195" t="s">
        <v>211</v>
      </c>
      <c r="B94" s="195"/>
      <c r="C94" s="195"/>
      <c r="D94" s="195"/>
      <c r="E94" s="195"/>
      <c r="F94" s="195"/>
      <c r="G94" s="197"/>
      <c r="H94" s="159" t="s">
        <v>100</v>
      </c>
      <c r="I94" s="155">
        <v>144</v>
      </c>
      <c r="J94" s="155">
        <v>0</v>
      </c>
      <c r="K94" s="155">
        <v>0</v>
      </c>
      <c r="L94" s="154">
        <v>0</v>
      </c>
      <c r="M94" s="154">
        <v>0</v>
      </c>
      <c r="N94" s="154">
        <v>0</v>
      </c>
      <c r="O94" s="154">
        <v>0</v>
      </c>
      <c r="P94" s="154">
        <v>0</v>
      </c>
      <c r="Q94" s="160">
        <v>144</v>
      </c>
    </row>
    <row r="95" spans="1:17" s="101" customFormat="1" ht="30.75" customHeight="1">
      <c r="A95" s="195"/>
      <c r="B95" s="195"/>
      <c r="C95" s="195"/>
      <c r="D95" s="195"/>
      <c r="E95" s="195"/>
      <c r="F95" s="195"/>
      <c r="G95" s="197"/>
      <c r="H95" s="54" t="s">
        <v>163</v>
      </c>
      <c r="I95" s="32">
        <v>0</v>
      </c>
      <c r="J95" s="32">
        <v>0</v>
      </c>
      <c r="K95" s="32">
        <v>0</v>
      </c>
      <c r="L95" s="127">
        <v>1</v>
      </c>
      <c r="M95" s="127">
        <v>12</v>
      </c>
      <c r="N95" s="127">
        <v>5</v>
      </c>
      <c r="O95" s="127">
        <v>13</v>
      </c>
      <c r="P95" s="127">
        <v>7</v>
      </c>
      <c r="Q95" s="75">
        <v>9</v>
      </c>
    </row>
    <row r="96" spans="1:15" ht="39.75" customHeight="1">
      <c r="A96" s="25" t="s">
        <v>164</v>
      </c>
      <c r="B96" s="25"/>
      <c r="C96" s="25"/>
      <c r="D96" s="33"/>
      <c r="E96" s="25"/>
      <c r="F96" s="25"/>
      <c r="G96" s="26"/>
      <c r="H96" s="25"/>
      <c r="I96" s="25"/>
      <c r="J96" s="25"/>
      <c r="K96" s="25"/>
      <c r="L96" s="27"/>
      <c r="M96" s="27"/>
      <c r="N96" s="27"/>
      <c r="O96" s="27"/>
    </row>
    <row r="97" spans="1:15" ht="27.75" customHeight="1">
      <c r="A97" s="25" t="s">
        <v>165</v>
      </c>
      <c r="B97" s="25"/>
      <c r="C97" s="25"/>
      <c r="D97" s="33"/>
      <c r="E97" s="25"/>
      <c r="F97" s="25"/>
      <c r="G97" s="26"/>
      <c r="H97" s="25"/>
      <c r="I97" s="25"/>
      <c r="J97" s="25"/>
      <c r="K97" s="25"/>
      <c r="L97" s="27"/>
      <c r="M97" s="27"/>
      <c r="N97" s="27"/>
      <c r="O97" s="27"/>
    </row>
  </sheetData>
  <sheetProtection/>
  <mergeCells count="35">
    <mergeCell ref="P7:Q7"/>
    <mergeCell ref="N9:N11"/>
    <mergeCell ref="I10:I11"/>
    <mergeCell ref="E6:K7"/>
    <mergeCell ref="H9:J9"/>
    <mergeCell ref="K9:K11"/>
    <mergeCell ref="C6:D6"/>
    <mergeCell ref="N7:O7"/>
    <mergeCell ref="Q9:Q11"/>
    <mergeCell ref="O9:O11"/>
    <mergeCell ref="M9:M11"/>
    <mergeCell ref="H10:H11"/>
    <mergeCell ref="P9:P11"/>
    <mergeCell ref="L9:L11"/>
    <mergeCell ref="E8:E11"/>
    <mergeCell ref="A6:A11"/>
    <mergeCell ref="C7:C11"/>
    <mergeCell ref="D7:D11"/>
    <mergeCell ref="F8:F11"/>
    <mergeCell ref="G8:K8"/>
    <mergeCell ref="L6:Q6"/>
    <mergeCell ref="G9:G11"/>
    <mergeCell ref="L7:M7"/>
    <mergeCell ref="B6:B11"/>
    <mergeCell ref="J10:J11"/>
    <mergeCell ref="A1:Q1"/>
    <mergeCell ref="A2:Q2"/>
    <mergeCell ref="A3:Q3"/>
    <mergeCell ref="A4:Q4"/>
    <mergeCell ref="A5:Q5"/>
    <mergeCell ref="A92:F93"/>
    <mergeCell ref="G91:G95"/>
    <mergeCell ref="A94:F95"/>
    <mergeCell ref="A91:F91"/>
    <mergeCell ref="A13:B13"/>
  </mergeCell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Asus-PC</cp:lastModifiedBy>
  <cp:lastPrinted>2021-08-25T06:05:05Z</cp:lastPrinted>
  <dcterms:created xsi:type="dcterms:W3CDTF">2011-05-05T04:03:53Z</dcterms:created>
  <dcterms:modified xsi:type="dcterms:W3CDTF">2022-07-26T08:05:26Z</dcterms:modified>
  <cp:category/>
  <cp:version/>
  <cp:contentType/>
  <cp:contentStatus/>
</cp:coreProperties>
</file>